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s1001\共有フォルダ\01_各課フォルダ\02_企画財政課\02_財政係\39_財政関係調査\01.財政状況資料集の作成\R05決算\R5財政状況資料集(市町村依頼)\"/>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63" i="12"/>
  <c r="AP23" i="12"/>
  <c r="AF23" i="12"/>
  <c r="AA23" i="12"/>
  <c r="V23" i="12"/>
  <c r="Q23" i="12"/>
  <c r="CW102" i="12"/>
  <c r="CR102" i="12"/>
  <c r="AF88" i="12"/>
  <c r="AU88" i="12" l="1"/>
  <c r="AP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c r="BW34" i="10" s="1"/>
  <c r="BW35" i="10" s="1"/>
  <c r="BW36" i="10" s="1"/>
  <c r="BW37" i="10" s="1"/>
  <c r="BW38" i="10" s="1"/>
  <c r="BW39" i="10" s="1"/>
  <c r="BW40" i="10" s="1"/>
  <c r="CO34" i="10" l="1"/>
  <c r="CO35" i="10" s="1"/>
  <c r="CO36" i="10" s="1"/>
  <c r="CO37" i="10" s="1"/>
  <c r="CO38" i="10" s="1"/>
  <c r="CO39" i="10" s="1"/>
</calcChain>
</file>

<file path=xl/sharedStrings.xml><?xml version="1.0" encoding="utf-8"?>
<sst xmlns="http://schemas.openxmlformats.org/spreadsheetml/2006/main" count="1168" uniqueCount="572">
  <si>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</si>
  <si>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</si>
  <si>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</si>
  <si>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</si>
  <si>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</si>
  <si>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</si>
  <si>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</si>
  <si>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</si>
  <si>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</si>
  <si>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</si>
  <si>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</si>
  <si>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</si>
  <si>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</si>
  <si>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</si>
  <si>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</si>
  <si>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</si>
  <si>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</si>
  <si>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</si>
  <si>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</si>
  <si>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</si>
  <si>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</si>
  <si>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</si>
  <si>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</si>
  <si>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</si>
  <si>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</si>
  <si>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</si>
  <si>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</si>
  <si>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</si>
  <si>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</si>
  <si>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</si>
  <si>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</si>
  <si>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</si>
  <si>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</si>
  <si>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</si>
  <si>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</si>
  <si>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</si>
  <si>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</si>
  <si>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</si>
  <si>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</si>
  <si>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</si>
  <si>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</si>
  <si>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</si>
  <si>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</si>
  <si>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</si>
  <si>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</si>
  <si>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</si>
  <si>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</si>
  <si>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</si>
  <si>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</si>
  <si>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</si>
  <si>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</si>
  <si>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</si>
  <si>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</si>
  <si>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</si>
  <si>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</si>
  <si>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</si>
  <si>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</si>
  <si>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</si>
  <si>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</si>
  <si>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</si>
  <si>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</si>
  <si>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</si>
  <si>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</si>
  <si>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</si>
  <si>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</si>
  <si>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</si>
  <si>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</si>
  <si>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</si>
  <si>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</si>
  <si>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</si>
  <si>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</si>
  <si>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</si>
  <si>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</si>
  <si>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</si>
  <si>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</si>
  <si>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</si>
  <si>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</si>
  <si>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</si>
  <si>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</si>
  <si>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</si>
  <si>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</si>
  <si>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</si>
  <si>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</si>
  <si>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</si>
  <si>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</si>
  <si>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</si>
  <si>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</si>
  <si>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</si>
  <si>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</si>
  <si>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</si>
  <si>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</si>
  <si>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</si>
  <si>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</si>
  <si>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</si>
  <si>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</si>
  <si>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</si>
  <si>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</si>
  <si>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</si>
  <si>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</si>
  <si>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</si>
  <si>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</si>
  <si>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</si>
  <si>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</si>
  <si>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</si>
  <si>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</si>
  <si>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</si>
  <si>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</si>
  <si>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</si>
  <si>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</si>
  <si>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</si>
  <si>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</si>
  <si>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</si>
  <si>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</si>
  <si>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</si>
  <si>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</si>
  <si>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</si>
  <si>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</si>
  <si>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</si>
  <si>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</si>
  <si>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</si>
  <si>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</si>
  <si>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</si>
  <si>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</si>
  <si>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</si>
  <si>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</si>
  <si>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</si>
  <si>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</si>
  <si>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</si>
  <si>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</si>
  <si>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</si>
  <si>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</si>
  <si>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</si>
  <si>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</si>
  <si>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</si>
  <si>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</si>
  <si>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</si>
  <si>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</si>
  <si>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</si>
  <si>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</si>
  <si>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</si>
  <si>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</si>
  <si>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</si>
  <si>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</si>
  <si>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</si>
  <si>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</si>
  <si>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</si>
  <si>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</si>
  <si>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</si>
  <si>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</si>
  <si>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</si>
  <si>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</si>
  <si>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</si>
  <si>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</si>
  <si>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</si>
  <si>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</si>
  <si>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</si>
  <si>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</si>
  <si>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</si>
  <si>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</si>
  <si>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</si>
  <si>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</si>
  <si>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</si>
  <si>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</si>
  <si>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</si>
  <si>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</si>
  <si>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</si>
  <si>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</si>
  <si>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</si>
  <si>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</si>
  <si>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</si>
  <si>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</si>
  <si>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</si>
  <si>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</si>
  <si>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</si>
  <si>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</si>
  <si>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</si>
  <si>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</si>
  <si>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</si>
  <si>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</si>
  <si>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</si>
  <si>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</si>
  <si>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</si>
  <si>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</si>
  <si>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</si>
  <si>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</si>
  <si>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</si>
  <si>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</si>
  <si>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</si>
  <si>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</si>
  <si>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</si>
  <si>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</si>
  <si>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</si>
  <si>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</si>
  <si>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</si>
  <si>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</si>
  <si>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</si>
  <si>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</si>
  <si>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</si>
  <si>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</si>
  <si>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</si>
  <si>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</si>
  <si>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</si>
  <si>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</si>
  <si>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</si>
  <si>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岐阜県白川町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</si>
  <si>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</si>
  <si>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</si>
  <si>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</si>
  <si>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</si>
  <si>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</si>
  <si>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</si>
  <si>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</si>
  <si>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</si>
  <si>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</si>
  <si>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</si>
  <si>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</si>
  <si>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</si>
  <si>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</si>
  <si>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</si>
  <si>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</si>
  <si>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</si>
  <si>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</si>
  <si>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</si>
  <si>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</si>
  <si>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</si>
  <si>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</si>
  <si>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</si>
  <si>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</si>
  <si>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</si>
  <si>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</si>
  <si>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</si>
  <si>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</si>
  <si>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</si>
  <si>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</si>
  <si>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</si>
  <si>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</si>
  <si>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</si>
  <si>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</si>
  <si>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</si>
  <si>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</si>
  <si>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</si>
  <si>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</si>
  <si>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</si>
  <si>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</si>
  <si>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</si>
  <si>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</si>
  <si>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</si>
  <si>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</si>
  <si>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</si>
  <si>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</si>
  <si>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</si>
  <si>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</si>
  <si>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</si>
  <si>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</si>
  <si>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</si>
  <si>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</si>
  <si>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</si>
  <si>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</si>
  <si>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</si>
  <si>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</si>
  <si>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</si>
  <si>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</si>
  <si>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</si>
  <si>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</si>
  <si>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</si>
  <si>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</si>
  <si>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</si>
  <si>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</si>
  <si>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</si>
  <si>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</si>
  <si>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</si>
  <si>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</si>
  <si>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</si>
  <si>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</si>
  <si>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</si>
  <si>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</si>
  <si>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</si>
  <si>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</si>
  <si>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</si>
  <si>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</si>
  <si>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</si>
  <si>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</si>
  <si>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</si>
  <si>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</si>
  <si>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</si>
  <si>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</si>
  <si>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</si>
  <si>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</si>
  <si>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</si>
  <si>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</si>
  <si>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</si>
  <si>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</si>
  <si>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</si>
  <si>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</si>
  <si>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</si>
  <si>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</si>
  <si>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</si>
  <si>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</si>
  <si>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</si>
  <si>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</si>
  <si>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</si>
  <si>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</si>
  <si>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</si>
  <si>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</si>
  <si>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</si>
  <si>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</si>
  <si>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</si>
  <si>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</si>
  <si>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</si>
  <si>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</si>
  <si>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</si>
  <si>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</si>
  <si>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</si>
  <si>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</si>
  <si>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</si>
  <si>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</si>
  <si>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</si>
  <si>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</si>
  <si>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</si>
  <si>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</si>
  <si>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</si>
  <si>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</si>
  <si>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</si>
  <si>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</si>
  <si>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</si>
  <si>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</si>
  <si>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</si>
  <si>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</si>
  <si>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</si>
  <si>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</si>
  <si>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</si>
  <si>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</si>
  <si>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</si>
  <si>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</si>
  <si>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</si>
  <si>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</si>
  <si>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</si>
  <si>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</si>
  <si>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</si>
  <si>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</si>
  <si>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</si>
  <si>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</si>
  <si>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</si>
  <si>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</si>
  <si>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</si>
  <si>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</si>
  <si>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</si>
  <si>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</si>
  <si>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</si>
  <si>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</si>
  <si>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</si>
  <si>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</si>
  <si>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</si>
  <si>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</si>
  <si>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</si>
  <si>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岐阜県白川町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</si>
  <si>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</si>
  <si>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</si>
  <si>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</si>
  <si>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</si>
  <si>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</si>
  <si>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</si>
  <si>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</si>
  <si>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</si>
  <si>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</si>
  <si>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</si>
  <si>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</si>
  <si>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</si>
  <si>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</si>
  <si>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</si>
  <si>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</si>
  <si>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</si>
  <si>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</si>
  <si>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</si>
  <si>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</si>
  <si>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</si>
  <si>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</si>
  <si>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</si>
  <si>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</si>
  <si>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</si>
  <si>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</si>
  <si>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</si>
  <si>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</si>
  <si>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</si>
  <si>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</si>
  <si>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</si>
  <si>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</si>
  <si>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</si>
  <si>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</si>
  <si>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</si>
  <si>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</si>
  <si>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</si>
  <si>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</si>
  <si>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</si>
  <si>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</si>
  <si>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</si>
  <si>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</si>
  <si>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</si>
  <si>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</si>
  <si>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</si>
  <si>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</si>
  <si>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</si>
  <si>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</si>
  <si>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</si>
  <si>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</si>
  <si>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</si>
  <si>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</si>
  <si>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</si>
  <si>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</si>
  <si>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</si>
  <si>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</si>
  <si>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</si>
  <si>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</si>
  <si>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</si>
  <si>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</si>
  <si>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</si>
  <si>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</si>
  <si>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</si>
  <si>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</si>
  <si>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</si>
  <si>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</si>
  <si>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</si>
  <si>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</si>
  <si>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</si>
  <si>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</si>
  <si>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</si>
  <si>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</si>
  <si>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</si>
  <si>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</si>
  <si>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</si>
  <si>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</si>
  <si>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</si>
  <si>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</si>
  <si>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</si>
  <si>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</si>
  <si>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</si>
  <si>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</si>
  <si>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</si>
  <si>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</si>
  <si>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</si>
  <si>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</si>
  <si>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</si>
  <si>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</si>
  <si>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</si>
  <si>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</si>
  <si>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</si>
  <si>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</si>
  <si>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</si>
  <si>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</si>
  <si>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</si>
  <si>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</si>
  <si>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</si>
  <si>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</si>
  <si>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</si>
  <si>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</si>
  <si>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</si>
  <si>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</si>
  <si>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</si>
  <si>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</si>
  <si>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</si>
  <si>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</si>
  <si>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</si>
  <si>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</si>
  <si>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</si>
  <si>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</si>
  <si>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</si>
  <si>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</si>
  <si>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</si>
  <si>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</si>
  <si>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</si>
  <si>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</si>
  <si>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</si>
  <si>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</si>
  <si>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</si>
  <si>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</si>
  <si>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</si>
  <si>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</si>
  <si>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</si>
  <si>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</si>
  <si>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</si>
  <si>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</si>
  <si>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</si>
  <si>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</si>
  <si>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</si>
  <si>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</si>
  <si>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</si>
  <si>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</si>
  <si>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</si>
  <si>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</si>
  <si>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</si>
  <si>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</si>
  <si>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</si>
  <si>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</si>
  <si>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</si>
  <si>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</si>
  <si>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</si>
  <si>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</si>
  <si>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</si>
  <si>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</si>
  <si>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</si>
  <si>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</si>
  <si>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</si>
  <si>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</si>
  <si>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</si>
  <si>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</si>
  <si>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</si>
  <si>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</si>
  <si>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</si>
  <si>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</si>
  <si>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</si>
  <si>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</si>
  <si>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</si>
  <si>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</si>
  <si>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</si>
  <si>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</si>
  <si>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</si>
  <si>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</si>
  <si>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</si>
  <si>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</si>
  <si>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</si>
  <si>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</si>
  <si>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</si>
  <si>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</si>
  <si>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</si>
  <si>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</si>
  <si>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</si>
  <si>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</si>
  <si>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</si>
  <si>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</si>
  <si>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</si>
  <si>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</si>
  <si>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 0.43</t>
  </si>
  <si>
    <t>▲ 1.52</t>
  </si>
  <si>
    <t>一般会計</t>
  </si>
  <si>
    <t>介護保険特別会計</t>
  </si>
  <si>
    <t>簡易水道特別会計</t>
  </si>
  <si>
    <t>国民健康保険特別会計</t>
  </si>
  <si>
    <t>地域振興券交付事業特別会計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</si>
  <si>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</si>
  <si>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</si>
  <si>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</si>
  <si>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</si>
  <si>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</si>
  <si>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</si>
  <si>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</si>
  <si>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</si>
  <si>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</si>
  <si>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6"/>
  </si>
  <si>
    <t>岐阜県市町村会館組合</t>
    <rPh sb="0" eb="3">
      <t>ギフケン</t>
    </rPh>
    <rPh sb="3" eb="6">
      <t>シチョウソン</t>
    </rPh>
    <rPh sb="6" eb="8">
      <t>カイカン</t>
    </rPh>
    <rPh sb="8" eb="10">
      <t>クミアイ</t>
    </rPh>
    <phoneticPr fontId="6"/>
  </si>
  <si>
    <t>可茂衛生施設利用組合</t>
    <rPh sb="0" eb="2">
      <t>カモ</t>
    </rPh>
    <rPh sb="2" eb="4">
      <t>エイセイ</t>
    </rPh>
    <rPh sb="4" eb="6">
      <t>シセツ</t>
    </rPh>
    <rPh sb="6" eb="8">
      <t>リヨウ</t>
    </rPh>
    <rPh sb="8" eb="10">
      <t>クミアイ</t>
    </rPh>
    <phoneticPr fontId="6"/>
  </si>
  <si>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6"/>
  </si>
  <si>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6"/>
  </si>
  <si>
    <t>可茂消防事務組合</t>
    <rPh sb="0" eb="2">
      <t>カモ</t>
    </rPh>
    <rPh sb="2" eb="4">
      <t>ショウボウ</t>
    </rPh>
    <rPh sb="4" eb="6">
      <t>ジム</t>
    </rPh>
    <rPh sb="6" eb="8">
      <t>クミアイ</t>
    </rPh>
    <phoneticPr fontId="6"/>
  </si>
  <si>
    <t>可茂公設地方卸売市場</t>
    <rPh sb="0" eb="2">
      <t>カモ</t>
    </rPh>
    <rPh sb="2" eb="4">
      <t>コウセツ</t>
    </rPh>
    <rPh sb="4" eb="6">
      <t>チホウ</t>
    </rPh>
    <rPh sb="6" eb="7">
      <t>オロシ</t>
    </rPh>
    <rPh sb="7" eb="8">
      <t>ウ</t>
    </rPh>
    <rPh sb="8" eb="10">
      <t>イチバ</t>
    </rPh>
    <phoneticPr fontId="6"/>
  </si>
  <si>
    <t>法非適用企業</t>
    <rPh sb="0" eb="4">
      <t>ホウヒテキヨウ</t>
    </rPh>
    <rPh sb="4" eb="6">
      <t>キギョウ</t>
    </rPh>
    <phoneticPr fontId="6"/>
  </si>
  <si>
    <t>庁舎整備基金</t>
    <rPh sb="0" eb="6">
      <t>チョウシャセイビキキン</t>
    </rPh>
    <phoneticPr fontId="2"/>
  </si>
  <si>
    <t>教育施設整備基金</t>
    <rPh sb="0" eb="8">
      <t>キョウイクシセツセイビキキン</t>
    </rPh>
    <phoneticPr fontId="1"/>
  </si>
  <si>
    <t>地域振興基金</t>
    <rPh sb="0" eb="6">
      <t>チイキシンコウキキン</t>
    </rPh>
    <phoneticPr fontId="1"/>
  </si>
  <si>
    <t>産業振興基金</t>
    <rPh sb="0" eb="6">
      <t>サンギョウシンコウキキン</t>
    </rPh>
    <phoneticPr fontId="1"/>
  </si>
  <si>
    <t>地域福祉基金</t>
    <rPh sb="0" eb="6">
      <t>チイキフクシキキン</t>
    </rPh>
    <phoneticPr fontId="1"/>
  </si>
  <si>
    <t>基金繰入33百万円</t>
    <rPh sb="0" eb="2">
      <t>キキン</t>
    </rPh>
    <rPh sb="2" eb="4">
      <t>クリイレ</t>
    </rPh>
    <rPh sb="6" eb="9">
      <t>ヒャクマンエン</t>
    </rPh>
    <phoneticPr fontId="2"/>
  </si>
  <si>
    <t>基金繰入30百万円</t>
    <phoneticPr fontId="2"/>
  </si>
  <si>
    <t>白川町農業開発</t>
    <rPh sb="0" eb="3">
      <t>シラカワチョウ</t>
    </rPh>
    <rPh sb="3" eb="5">
      <t>ノウギョウ</t>
    </rPh>
    <rPh sb="5" eb="7">
      <t>カイハツ</t>
    </rPh>
    <phoneticPr fontId="10"/>
  </si>
  <si>
    <t>白川野菜村チャオ</t>
    <rPh sb="0" eb="2">
      <t>シラカワ</t>
    </rPh>
    <rPh sb="2" eb="4">
      <t>ヤサイ</t>
    </rPh>
    <rPh sb="4" eb="5">
      <t>ムラ</t>
    </rPh>
    <phoneticPr fontId="10"/>
  </si>
  <si>
    <t>てまひまグループ</t>
  </si>
  <si>
    <t>美濃白川クオーレの里</t>
    <rPh sb="0" eb="4">
      <t>ミノシラカワ</t>
    </rPh>
    <rPh sb="9" eb="10">
      <t>サト</t>
    </rPh>
    <phoneticPr fontId="10"/>
  </si>
  <si>
    <t>美濃白川楽集館</t>
    <rPh sb="0" eb="2">
      <t>ミノ</t>
    </rPh>
    <rPh sb="2" eb="4">
      <t>シラカワ</t>
    </rPh>
    <rPh sb="4" eb="5">
      <t>ガク</t>
    </rPh>
    <rPh sb="5" eb="7">
      <t>シュウカン</t>
    </rPh>
    <phoneticPr fontId="10"/>
  </si>
  <si>
    <t>佐見とうふ豆の力</t>
    <rPh sb="0" eb="1">
      <t>サ</t>
    </rPh>
    <rPh sb="1" eb="2">
      <t>ミ</t>
    </rPh>
    <rPh sb="5" eb="6">
      <t>マメ</t>
    </rPh>
    <rPh sb="7" eb="8">
      <t>チカラ</t>
    </rPh>
    <phoneticPr fontId="10"/>
  </si>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</sst>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0030-4674-8762-B5319F7975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117372</c:v>
                </c:pt>
                <c:pt idx="1">
                  <c:v>111123</c:v>
                </c:pt>
                <c:pt idx="2">
                  <c:v>105261</c:v>
                </c:pt>
                <c:pt idx="3">
                  <c:v>148590</c:v>
                </c:pt>
                <c:pt idx="4">
                  <c:v>114362</c:v>
                </c:pt>
              </c:numCache>
            </c:numRef>
          </c:val>
          <c:smooth val="0"/>
          <c:extLst>
            <c:ext xmlns:c16="http://schemas.microsoft.com/office/drawing/2014/chart" uri="{C3380CC4-5D6E-409C-BE32-E72D297353CC}">
              <c16:uniqueId val="{00000001-0030-4674-8762-B5319F7975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6.34</c:v>
                </c:pt>
                <c:pt idx="1">
                  <c:v>8.81</c:v>
                </c:pt>
                <c:pt idx="2">
                  <c:v>9.74</c:v>
                </c:pt>
                <c:pt idx="3">
                  <c:v>9.51</c:v>
                </c:pt>
                <c:pt idx="4">
                  <c:v>7.97</c:v>
                </c:pt>
              </c:numCache>
            </c:numRef>
          </c:val>
          <c:extLst>
            <c:ext xmlns:c16="http://schemas.microsoft.com/office/drawing/2014/chart" uri="{C3380CC4-5D6E-409C-BE32-E72D297353CC}">
              <c16:uniqueId val="{00000000-62F6-4F03-BA4A-DCF5C4539E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24.65</c:v>
                </c:pt>
                <c:pt idx="1">
                  <c:v>20.87</c:v>
                </c:pt>
                <c:pt idx="2">
                  <c:v>19.43</c:v>
                </c:pt>
                <c:pt idx="3">
                  <c:v>19.829999999999998</c:v>
                </c:pt>
                <c:pt idx="4">
                  <c:v>19.79</c:v>
                </c:pt>
              </c:numCache>
            </c:numRef>
          </c:val>
          <c:extLst>
            <c:ext xmlns:c16="http://schemas.microsoft.com/office/drawing/2014/chart" uri="{C3380CC4-5D6E-409C-BE32-E72D297353CC}">
              <c16:uniqueId val="{00000001-62F6-4F03-BA4A-DCF5C4539E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0.16</c:v>
                </c:pt>
                <c:pt idx="2">
                  <c:v>1.54</c:v>
                </c:pt>
                <c:pt idx="3">
                  <c:v>-0.43</c:v>
                </c:pt>
                <c:pt idx="4">
                  <c:v>-1.52</c:v>
                </c:pt>
              </c:numCache>
            </c:numRef>
          </c:val>
          <c:smooth val="0"/>
          <c:extLst>
            <c:ext xmlns:c16="http://schemas.microsoft.com/office/drawing/2014/chart" uri="{C3380CC4-5D6E-409C-BE32-E72D297353CC}">
              <c16:uniqueId val="{00000002-62F6-4F03-BA4A-DCF5C4539E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98-41F4-853C-D485A2419F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98-41F4-853C-D485A2419F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98-41F4-853C-D485A2419F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98-41F4-853C-D485A2419F8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0.06</c:v>
                </c:pt>
              </c:numCache>
            </c:numRef>
          </c:val>
          <c:extLst>
            <c:ext xmlns:c16="http://schemas.microsoft.com/office/drawing/2014/chart" uri="{C3380CC4-5D6E-409C-BE32-E72D297353CC}">
              <c16:uniqueId val="{00000004-5E98-41F4-853C-D485A2419F8B}"/>
            </c:ext>
          </c:extLst>
        </c:ser>
        <c:ser>
          <c:idx val="5"/>
          <c:order val="5"/>
          <c:tx>
            <c:strRef>
              <c:f>データシート!$A$32</c:f>
              <c:strCache>
                <c:ptCount val="1"/>
                <c:pt idx="0">
                  <c:v>地域振興券交付事業特別会計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0.28000000000000003</c:v>
                </c:pt>
                <c:pt idx="2">
                  <c:v>#N/A</c:v>
                </c:pt>
                <c:pt idx="3">
                  <c:v>0.28000000000000003</c:v>
                </c:pt>
                <c:pt idx="4">
                  <c:v>#N/A</c:v>
                </c:pt>
                <c:pt idx="5">
                  <c:v>0.3</c:v>
                </c:pt>
                <c:pt idx="6">
                  <c:v>#N/A</c:v>
                </c:pt>
                <c:pt idx="7">
                  <c:v>0.56000000000000005</c:v>
                </c:pt>
                <c:pt idx="8">
                  <c:v>#N/A</c:v>
                </c:pt>
                <c:pt idx="9">
                  <c:v>0.54</c:v>
                </c:pt>
              </c:numCache>
            </c:numRef>
          </c:val>
          <c:extLst>
            <c:ext xmlns:c16="http://schemas.microsoft.com/office/drawing/2014/chart" uri="{C3380CC4-5D6E-409C-BE32-E72D297353CC}">
              <c16:uniqueId val="{00000005-5E98-41F4-853C-D485A2419F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0.28000000000000003</c:v>
                </c:pt>
                <c:pt idx="4">
                  <c:v>#N/A</c:v>
                </c:pt>
                <c:pt idx="5">
                  <c:v>0.69</c:v>
                </c:pt>
                <c:pt idx="6">
                  <c:v>#N/A</c:v>
                </c:pt>
                <c:pt idx="7">
                  <c:v>0.59</c:v>
                </c:pt>
                <c:pt idx="8">
                  <c:v>#N/A</c:v>
                </c:pt>
                <c:pt idx="9">
                  <c:v>0.66</c:v>
                </c:pt>
              </c:numCache>
            </c:numRef>
          </c:val>
          <c:extLst>
            <c:ext xmlns:c16="http://schemas.microsoft.com/office/drawing/2014/chart" uri="{C3380CC4-5D6E-409C-BE32-E72D297353CC}">
              <c16:uniqueId val="{00000006-5E98-41F4-853C-D485A2419F8B}"/>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0.22</c:v>
                </c:pt>
                <c:pt idx="4">
                  <c:v>#N/A</c:v>
                </c:pt>
                <c:pt idx="5">
                  <c:v>0.22</c:v>
                </c:pt>
                <c:pt idx="6">
                  <c:v>#N/A</c:v>
                </c:pt>
                <c:pt idx="7">
                  <c:v>0.21</c:v>
                </c:pt>
                <c:pt idx="8">
                  <c:v>#N/A</c:v>
                </c:pt>
                <c:pt idx="9">
                  <c:v>1.18</c:v>
                </c:pt>
              </c:numCache>
            </c:numRef>
          </c:val>
          <c:extLst>
            <c:ext xmlns:c16="http://schemas.microsoft.com/office/drawing/2014/chart" uri="{C3380CC4-5D6E-409C-BE32-E72D297353CC}">
              <c16:uniqueId val="{00000007-5E98-41F4-853C-D485A2419F8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0.16</c:v>
                </c:pt>
                <c:pt idx="2">
                  <c:v>#N/A</c:v>
                </c:pt>
                <c:pt idx="3">
                  <c:v>0.45</c:v>
                </c:pt>
                <c:pt idx="4">
                  <c:v>#N/A</c:v>
                </c:pt>
                <c:pt idx="5">
                  <c:v>1.96</c:v>
                </c:pt>
                <c:pt idx="6">
                  <c:v>#N/A</c:v>
                </c:pt>
                <c:pt idx="7">
                  <c:v>3.5</c:v>
                </c:pt>
                <c:pt idx="8">
                  <c:v>#N/A</c:v>
                </c:pt>
                <c:pt idx="9">
                  <c:v>2.63</c:v>
                </c:pt>
              </c:numCache>
            </c:numRef>
          </c:val>
          <c:extLst>
            <c:ext xmlns:c16="http://schemas.microsoft.com/office/drawing/2014/chart" uri="{C3380CC4-5D6E-409C-BE32-E72D297353CC}">
              <c16:uniqueId val="{00000008-5E98-41F4-853C-D485A2419F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6.05</c:v>
                </c:pt>
                <c:pt idx="2">
                  <c:v>#N/A</c:v>
                </c:pt>
                <c:pt idx="3">
                  <c:v>8.52</c:v>
                </c:pt>
                <c:pt idx="4">
                  <c:v>#N/A</c:v>
                </c:pt>
                <c:pt idx="5">
                  <c:v>9.43</c:v>
                </c:pt>
                <c:pt idx="6">
                  <c:v>#N/A</c:v>
                </c:pt>
                <c:pt idx="7">
                  <c:v>8.94</c:v>
                </c:pt>
                <c:pt idx="8">
                  <c:v>#N/A</c:v>
                </c:pt>
                <c:pt idx="9">
                  <c:v>7.42</c:v>
                </c:pt>
              </c:numCache>
            </c:numRef>
          </c:val>
          <c:extLst>
            <c:ext xmlns:c16="http://schemas.microsoft.com/office/drawing/2014/chart" uri="{C3380CC4-5D6E-409C-BE32-E72D297353CC}">
              <c16:uniqueId val="{00000009-5E98-41F4-853C-D485A2419F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583</c:v>
                </c:pt>
                <c:pt idx="5">
                  <c:v>581</c:v>
                </c:pt>
                <c:pt idx="8">
                  <c:v>584</c:v>
                </c:pt>
                <c:pt idx="11">
                  <c:v>617</c:v>
                </c:pt>
                <c:pt idx="14">
                  <c:v>612</c:v>
                </c:pt>
              </c:numCache>
            </c:numRef>
          </c:val>
          <c:extLst>
            <c:ext xmlns:c16="http://schemas.microsoft.com/office/drawing/2014/chart" uri="{C3380CC4-5D6E-409C-BE32-E72D297353CC}">
              <c16:uniqueId val="{00000000-F02E-4156-8A81-9D18E609BE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2E-4156-8A81-9D18E609BE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2E-4156-8A81-9D18E609BE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16</c:v>
                </c:pt>
                <c:pt idx="6">
                  <c:v>22</c:v>
                </c:pt>
                <c:pt idx="9">
                  <c:v>24</c:v>
                </c:pt>
                <c:pt idx="12">
                  <c:v>28</c:v>
                </c:pt>
              </c:numCache>
            </c:numRef>
          </c:val>
          <c:extLst>
            <c:ext xmlns:c16="http://schemas.microsoft.com/office/drawing/2014/chart" uri="{C3380CC4-5D6E-409C-BE32-E72D297353CC}">
              <c16:uniqueId val="{00000003-F02E-4156-8A81-9D18E609BE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171</c:v>
                </c:pt>
                <c:pt idx="3">
                  <c:v>168</c:v>
                </c:pt>
                <c:pt idx="6">
                  <c:v>179</c:v>
                </c:pt>
                <c:pt idx="9">
                  <c:v>196</c:v>
                </c:pt>
                <c:pt idx="12">
                  <c:v>210</c:v>
                </c:pt>
              </c:numCache>
            </c:numRef>
          </c:val>
          <c:extLst>
            <c:ext xmlns:c16="http://schemas.microsoft.com/office/drawing/2014/chart" uri="{C3380CC4-5D6E-409C-BE32-E72D297353CC}">
              <c16:uniqueId val="{00000004-F02E-4156-8A81-9D18E609BE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2E-4156-8A81-9D18E609BE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2E-4156-8A81-9D18E609BE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709</c:v>
                </c:pt>
                <c:pt idx="3">
                  <c:v>700</c:v>
                </c:pt>
                <c:pt idx="6">
                  <c:v>718</c:v>
                </c:pt>
                <c:pt idx="9">
                  <c:v>759</c:v>
                </c:pt>
                <c:pt idx="12">
                  <c:v>719</c:v>
                </c:pt>
              </c:numCache>
            </c:numRef>
          </c:val>
          <c:extLst>
            <c:ext xmlns:c16="http://schemas.microsoft.com/office/drawing/2014/chart" uri="{C3380CC4-5D6E-409C-BE32-E72D297353CC}">
              <c16:uniqueId val="{00000007-F02E-4156-8A81-9D18E609BE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306</c:v>
                </c:pt>
                <c:pt idx="2">
                  <c:v>#N/A</c:v>
                </c:pt>
                <c:pt idx="3">
                  <c:v>#N/A</c:v>
                </c:pt>
                <c:pt idx="4">
                  <c:v>303</c:v>
                </c:pt>
                <c:pt idx="5">
                  <c:v>#N/A</c:v>
                </c:pt>
                <c:pt idx="6">
                  <c:v>#N/A</c:v>
                </c:pt>
                <c:pt idx="7">
                  <c:v>335</c:v>
                </c:pt>
                <c:pt idx="8">
                  <c:v>#N/A</c:v>
                </c:pt>
                <c:pt idx="9">
                  <c:v>#N/A</c:v>
                </c:pt>
                <c:pt idx="10">
                  <c:v>362</c:v>
                </c:pt>
                <c:pt idx="11">
                  <c:v>#N/A</c:v>
                </c:pt>
                <c:pt idx="12">
                  <c:v>#N/A</c:v>
                </c:pt>
                <c:pt idx="13">
                  <c:v>345</c:v>
                </c:pt>
                <c:pt idx="14">
                  <c:v>#N/A</c:v>
                </c:pt>
              </c:numCache>
            </c:numRef>
          </c:val>
          <c:smooth val="0"/>
          <c:extLst>
            <c:ext xmlns:c16="http://schemas.microsoft.com/office/drawing/2014/chart" uri="{C3380CC4-5D6E-409C-BE32-E72D297353CC}">
              <c16:uniqueId val="{00000008-F02E-4156-8A81-9D18E609BE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5390</c:v>
                </c:pt>
                <c:pt idx="5">
                  <c:v>5427</c:v>
                </c:pt>
                <c:pt idx="8">
                  <c:v>5233</c:v>
                </c:pt>
                <c:pt idx="11">
                  <c:v>5289</c:v>
                </c:pt>
                <c:pt idx="14">
                  <c:v>4669</c:v>
                </c:pt>
              </c:numCache>
            </c:numRef>
          </c:val>
          <c:extLst>
            <c:ext xmlns:c16="http://schemas.microsoft.com/office/drawing/2014/chart" uri="{C3380CC4-5D6E-409C-BE32-E72D297353CC}">
              <c16:uniqueId val="{00000000-0F1B-45AC-84E7-CF9B9F70A0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1B-45AC-84E7-CF9B9F70A0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3131</c:v>
                </c:pt>
                <c:pt idx="5">
                  <c:v>3145</c:v>
                </c:pt>
                <c:pt idx="8">
                  <c:v>3651</c:v>
                </c:pt>
                <c:pt idx="11">
                  <c:v>4001</c:v>
                </c:pt>
                <c:pt idx="14">
                  <c:v>4488</c:v>
                </c:pt>
              </c:numCache>
            </c:numRef>
          </c:val>
          <c:extLst>
            <c:ext xmlns:c16="http://schemas.microsoft.com/office/drawing/2014/chart" uri="{C3380CC4-5D6E-409C-BE32-E72D297353CC}">
              <c16:uniqueId val="{00000002-0F1B-45AC-84E7-CF9B9F70A0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1B-45AC-84E7-CF9B9F70A0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1B-45AC-84E7-CF9B9F70A0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1B-45AC-84E7-CF9B9F70A0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995</c:v>
                </c:pt>
                <c:pt idx="3">
                  <c:v>974</c:v>
                </c:pt>
                <c:pt idx="6">
                  <c:v>660</c:v>
                </c:pt>
                <c:pt idx="9">
                  <c:v>738</c:v>
                </c:pt>
                <c:pt idx="12">
                  <c:v>952</c:v>
                </c:pt>
              </c:numCache>
            </c:numRef>
          </c:val>
          <c:extLst>
            <c:ext xmlns:c16="http://schemas.microsoft.com/office/drawing/2014/chart" uri="{C3380CC4-5D6E-409C-BE32-E72D297353CC}">
              <c16:uniqueId val="{00000006-0F1B-45AC-84E7-CF9B9F70A0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85</c:v>
                </c:pt>
                <c:pt idx="3">
                  <c:v>96</c:v>
                </c:pt>
                <c:pt idx="6">
                  <c:v>103</c:v>
                </c:pt>
                <c:pt idx="9">
                  <c:v>116</c:v>
                </c:pt>
                <c:pt idx="12">
                  <c:v>107</c:v>
                </c:pt>
              </c:numCache>
            </c:numRef>
          </c:val>
          <c:extLst>
            <c:ext xmlns:c16="http://schemas.microsoft.com/office/drawing/2014/chart" uri="{C3380CC4-5D6E-409C-BE32-E72D297353CC}">
              <c16:uniqueId val="{00000007-0F1B-45AC-84E7-CF9B9F70A0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2112</c:v>
                </c:pt>
                <c:pt idx="3">
                  <c:v>2053</c:v>
                </c:pt>
                <c:pt idx="6">
                  <c:v>2591</c:v>
                </c:pt>
                <c:pt idx="9">
                  <c:v>2574</c:v>
                </c:pt>
                <c:pt idx="12">
                  <c:v>2541</c:v>
                </c:pt>
              </c:numCache>
            </c:numRef>
          </c:val>
          <c:extLst>
            <c:ext xmlns:c16="http://schemas.microsoft.com/office/drawing/2014/chart" uri="{C3380CC4-5D6E-409C-BE32-E72D297353CC}">
              <c16:uniqueId val="{00000008-0F1B-45AC-84E7-CF9B9F70A0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1B-45AC-84E7-CF9B9F70A0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5416</c:v>
                </c:pt>
                <c:pt idx="3">
                  <c:v>5319</c:v>
                </c:pt>
                <c:pt idx="6">
                  <c:v>5248</c:v>
                </c:pt>
                <c:pt idx="9">
                  <c:v>5214</c:v>
                </c:pt>
                <c:pt idx="12">
                  <c:v>5012</c:v>
                </c:pt>
              </c:numCache>
            </c:numRef>
          </c:val>
          <c:extLst>
            <c:ext xmlns:c16="http://schemas.microsoft.com/office/drawing/2014/chart" uri="{C3380CC4-5D6E-409C-BE32-E72D297353CC}">
              <c16:uniqueId val="{0000000A-0F1B-45AC-84E7-CF9B9F70A0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1B-45AC-84E7-CF9B9F70A0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800</c:v>
                </c:pt>
                <c:pt idx="1">
                  <c:v>800</c:v>
                </c:pt>
                <c:pt idx="2">
                  <c:v>800</c:v>
                </c:pt>
              </c:numCache>
            </c:numRef>
          </c:val>
          <c:extLst>
            <c:ext xmlns:c16="http://schemas.microsoft.com/office/drawing/2014/chart" uri="{C3380CC4-5D6E-409C-BE32-E72D297353CC}">
              <c16:uniqueId val="{00000000-CABB-4615-9A99-EE9DF0B993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87</c:v>
                </c:pt>
                <c:pt idx="1">
                  <c:v>88</c:v>
                </c:pt>
                <c:pt idx="2">
                  <c:v>95</c:v>
                </c:pt>
              </c:numCache>
            </c:numRef>
          </c:val>
          <c:extLst>
            <c:ext xmlns:c16="http://schemas.microsoft.com/office/drawing/2014/chart" uri="{C3380CC4-5D6E-409C-BE32-E72D297353CC}">
              <c16:uniqueId val="{00000001-CABB-4615-9A99-EE9DF0B993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2470</c:v>
                </c:pt>
                <c:pt idx="1">
                  <c:v>2777</c:v>
                </c:pt>
                <c:pt idx="2">
                  <c:v>3264</c:v>
                </c:pt>
              </c:numCache>
            </c:numRef>
          </c:val>
          <c:extLst>
            <c:ext xmlns:c16="http://schemas.microsoft.com/office/drawing/2014/chart" uri="{C3380CC4-5D6E-409C-BE32-E72D297353CC}">
              <c16:uniqueId val="{00000002-CABB-4615-9A99-EE9DF0B993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に加え、町内の中心となる農林業も担い手不足、高齢化により、財政基盤が衰退しており、全国平均を下回っている。令和７年度の新庁舎開庁に向けて機構改革・組織の見直しをすすめ、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も低い数字となっているが、人件費・扶助費・公債費は全国平均と同じ水準となっている。補助費・物件費については、予算編成方針により抜本的な見直しをすすめており、特に物件費については昨対</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の削減を目標としており、引き続き経常経費の削減を図る。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6773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330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6773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3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30904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3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741</xdr:rowOff>
    </xdr:from>
    <xdr:to>
      <xdr:col>11</xdr:col>
      <xdr:colOff>31750</xdr:colOff>
      <xdr:row>61</xdr:row>
      <xdr:rowOff>30904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5919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121391</xdr:rowOff>
    </xdr:from>
    <xdr:to>
      <xdr:col>7</xdr:col>
      <xdr:colOff>31750</xdr:colOff>
      <xdr:row>61</xdr:row>
      <xdr:rowOff>51541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61718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の平均値よりも低い数字となっているが、活用されていない公共施設が今後は増加する見込みであり（学校統合による旧校舎、新庁舎移転に伴う旧庁舎）、物件費の増加が予想され、計画的な施設の統廃合を進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138356</xdr:rowOff>
    </xdr:from>
    <xdr:to>
      <xdr:col>23</xdr:col>
      <xdr:colOff>133350</xdr:colOff>
      <xdr:row>81</xdr:row>
      <xdr:rowOff>142537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25806"/>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127316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138356</xdr:rowOff>
    </xdr:from>
    <xdr:to>
      <xdr:col>19</xdr:col>
      <xdr:colOff>133350</xdr:colOff>
      <xdr:row>81</xdr:row>
      <xdr:rowOff>141672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2580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118270</xdr:rowOff>
    </xdr:from>
    <xdr:to>
      <xdr:col>15</xdr:col>
      <xdr:colOff>82550</xdr:colOff>
      <xdr:row>81</xdr:row>
      <xdr:rowOff>141672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5720"/>
          <a:ext cx="889000" cy="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102515</xdr:rowOff>
    </xdr:from>
    <xdr:to>
      <xdr:col>11</xdr:col>
      <xdr:colOff>31750</xdr:colOff>
      <xdr:row>81</xdr:row>
      <xdr:rowOff>118270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9965"/>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91737</xdr:rowOff>
    </xdr:from>
    <xdr:to>
      <xdr:col>23</xdr:col>
      <xdr:colOff>184150</xdr:colOff>
      <xdr:row>82</xdr:row>
      <xdr:rowOff>21887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87556</xdr:rowOff>
    </xdr:from>
    <xdr:to>
      <xdr:col>19</xdr:col>
      <xdr:colOff>184150</xdr:colOff>
      <xdr:row>82</xdr:row>
      <xdr:rowOff>17706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27883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3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90872</xdr:rowOff>
    </xdr:from>
    <xdr:to>
      <xdr:col>15</xdr:col>
      <xdr:colOff>133350</xdr:colOff>
      <xdr:row>82</xdr:row>
      <xdr:rowOff>21022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67470</xdr:rowOff>
    </xdr:from>
    <xdr:to>
      <xdr:col>11</xdr:col>
      <xdr:colOff>82550</xdr:colOff>
      <xdr:row>81</xdr:row>
      <xdr:rowOff>169070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153847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51715</xdr:rowOff>
    </xdr:from>
    <xdr:to>
      <xdr:col>7</xdr:col>
      <xdr:colOff>31750</xdr:colOff>
      <xdr:row>81</xdr:row>
      <xdr:rowOff>153315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138092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特別昇給等を実施してこなかったことにより、類似団体平均より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％下回り、県下でも低い水準となっている。今後は、給与の適正化に努めていく。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119945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966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66322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430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8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82</xdr:row>
      <xdr:rowOff>130528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626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給食調理、ごみ収集の民間委託の推進等は行っているものの、町の面積が広大で、類似団体と比較し、支所出張所を多く配置しなくてはいけないことから、平均を上回っている。  </a:t>
          </a:r>
        </a:p>
        <a:p>
          <a:r>
            <a:rPr kumimoji="1" lang="ja-JP" altLang="en-US" sz="1300">
              <a:latin typeface="ＭＳ Ｐゴシック" panose="020B0600070205080204" pitchFamily="50" charset="-128"/>
              <a:ea typeface="ＭＳ Ｐゴシック" panose="020B0600070205080204" pitchFamily="50" charset="-128"/>
            </a:rPr>
            <a:t>令和７年度開庁の新庁舎移転にあわせて組織再編・機構改革に取り組み、事務事業の見直しや効率化（</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等）を図ることで、職員定数の見直しも並行して行っていく。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48800</xdr:rowOff>
    </xdr:from>
    <xdr:to>
      <xdr:col>81</xdr:col>
      <xdr:colOff>44450</xdr:colOff>
      <xdr:row>61</xdr:row>
      <xdr:rowOff>77756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072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15018</xdr:rowOff>
    </xdr:from>
    <xdr:to>
      <xdr:col>77</xdr:col>
      <xdr:colOff>44450</xdr:colOff>
      <xdr:row>61</xdr:row>
      <xdr:rowOff>48800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73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165957</xdr:rowOff>
    </xdr:from>
    <xdr:to>
      <xdr:col>72</xdr:col>
      <xdr:colOff>203200</xdr:colOff>
      <xdr:row>61</xdr:row>
      <xdr:rowOff>15018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52957"/>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135192</xdr:rowOff>
    </xdr:from>
    <xdr:to>
      <xdr:col>68</xdr:col>
      <xdr:colOff>152400</xdr:colOff>
      <xdr:row>60</xdr:row>
      <xdr:rowOff>165957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2192"/>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26956</xdr:rowOff>
    </xdr:from>
    <xdr:to>
      <xdr:col>81</xdr:col>
      <xdr:colOff>95250</xdr:colOff>
      <xdr:row>61</xdr:row>
      <xdr:rowOff>128556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170483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169450</xdr:rowOff>
    </xdr:from>
    <xdr:to>
      <xdr:col>77</xdr:col>
      <xdr:colOff>95250</xdr:colOff>
      <xdr:row>61</xdr:row>
      <xdr:rowOff>99600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84377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135668</xdr:rowOff>
    </xdr:from>
    <xdr:to>
      <xdr:col>73</xdr:col>
      <xdr:colOff>44450</xdr:colOff>
      <xdr:row>61</xdr:row>
      <xdr:rowOff>65818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50595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0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115157</xdr:rowOff>
    </xdr:from>
    <xdr:to>
      <xdr:col>68</xdr:col>
      <xdr:colOff>203200</xdr:colOff>
      <xdr:row>61</xdr:row>
      <xdr:rowOff>45307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30084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8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84392</xdr:rowOff>
    </xdr:from>
    <xdr:to>
      <xdr:col>64</xdr:col>
      <xdr:colOff>152400</xdr:colOff>
      <xdr:row>61</xdr:row>
      <xdr:rowOff>14542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170769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5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く、年々増加している傾向にあるが、通常の普通建設事業における発行額については、償還元金以上に借入を行わないことを基本に財政運営をしており抑制傾向にある。一方で、庁舎建設、学校建設が控えており、交付税措置がない起債発行額を抑えるために、建設事業費に係る計画的な基金の積み立てを行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25400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166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15748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0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1270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引き続き、新規発行債については交付税措置の高い過疎対策事業債や辺地対策債を選択しており、将来負担比率の抑制に努めている。</a:t>
          </a:r>
        </a:p>
        <a:p>
          <a:r>
            <a:rPr kumimoji="1" lang="ja-JP" altLang="en-US" sz="1300">
              <a:latin typeface="ＭＳ Ｐゴシック" panose="020B0600070205080204" pitchFamily="50" charset="-128"/>
              <a:ea typeface="ＭＳ Ｐゴシック" panose="020B0600070205080204" pitchFamily="50" charset="-128"/>
            </a:rPr>
            <a:t>庁舎整備や学校建設に伴い特定目的基金保有額の減少が想定されるため、それらに対応した行財政改革を推進し、上昇抑制を図っていく。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65738</xdr:rowOff>
    </xdr:from>
    <xdr:to>
      <xdr:col>64</xdr:col>
      <xdr:colOff>152400</xdr:colOff>
      <xdr:row>13</xdr:row>
      <xdr:rowOff>167338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152115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であることから、類似団体と比較し、出張所を配置しなくてはいけないことなどの理由から、職員数は平均を上回っているが職員１人あたりの給与費は平均を下回っているため人件費総額として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類似団体平均値より下回っている。経常的な委託費や需用費等の見直しを行っているが、システム標準化等の電算システム活用による委託費が増加傾向にある。事業の時限化を図るとともに、数値の上位にある委託業務の事業内容を見直すなど費用増加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47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る対象者数減少の要因により、類似団体平均を下回っている。扶助費のうち主なものは、障害者支援費、町単独で実施している中学卒業までの福祉医療や児童手当となっており、今後も必要な事業についての見極めや各種の調整を図りながら、事業を展開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の要因は、簡易水道事業会計に対する繰出金である。簡易水道事業会計については、独立採算の原則に立ち返り、水道料金の見直しに向けて計画策定に取り組み、税収を主な財源とする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59</xdr:row>
      <xdr:rowOff>97065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88072"/>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9949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170543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9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18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46265</xdr:rowOff>
    </xdr:from>
    <xdr:to>
      <xdr:col>78</xdr:col>
      <xdr:colOff>120650</xdr:colOff>
      <xdr:row>59</xdr:row>
      <xdr:rowOff>147865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132642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時限化を優先順位に沿って削減をすす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184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57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44704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57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インフラ長寿命化対策に要因がある。耐用年数を迎える施設を多く保有しているため、施設の長寿命化、集約化、除却を図りながら、適正な保有量となるように整理を行っていく。大規模事業等についてはできる範囲で行い、整理・縮小を図るなど、起債依存型の事業実施を見直しつつ、有利な過疎債・辺地債を活用しながら事業展開を行う。</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88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00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0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135907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6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も低い数字となっているが、簡易水道事業会計に対する繰出金について水道料金の見直し、物件費、補助費について数値目標を策定して削減に取り組むよう、継続的な財政改革に取り組む仕組みづくりをす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74</xdr:row>
      <xdr:rowOff>65278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411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46990</xdr:rowOff>
    </xdr:from>
    <xdr:to>
      <xdr:col>78</xdr:col>
      <xdr:colOff>69850</xdr:colOff>
      <xdr:row>74</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3429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46990</xdr:rowOff>
    </xdr:from>
    <xdr:to>
      <xdr:col>73</xdr:col>
      <xdr:colOff>180975</xdr:colOff>
      <xdr:row>74</xdr:row>
      <xdr:rowOff>76708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3429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19558</xdr:rowOff>
    </xdr:from>
    <xdr:to>
      <xdr:col>69</xdr:col>
      <xdr:colOff>92075</xdr:colOff>
      <xdr:row>74</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068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xdr:rowOff>
    </xdr:from>
    <xdr:to>
      <xdr:col>82</xdr:col>
      <xdr:colOff>158750</xdr:colOff>
      <xdr:row>74</xdr:row>
      <xdr:rowOff>104648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19575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3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xdr:rowOff>
    </xdr:from>
    <xdr:to>
      <xdr:col>78</xdr:col>
      <xdr:colOff>120650</xdr:colOff>
      <xdr:row>74</xdr:row>
      <xdr:rowOff>116078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126255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7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167640</xdr:rowOff>
    </xdr:from>
    <xdr:to>
      <xdr:col>74</xdr:col>
      <xdr:colOff>31750</xdr:colOff>
      <xdr:row>74</xdr:row>
      <xdr:rowOff>97790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107967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25908</xdr:rowOff>
    </xdr:from>
    <xdr:to>
      <xdr:col>69</xdr:col>
      <xdr:colOff>142875</xdr:colOff>
      <xdr:row>74</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137685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140208</xdr:rowOff>
    </xdr:from>
    <xdr:to>
      <xdr:col>65</xdr:col>
      <xdr:colOff>53975</xdr:colOff>
      <xdr:row>74</xdr:row>
      <xdr:rowOff>70358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6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80535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2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69096</xdr:rowOff>
    </xdr:from>
    <xdr:to>
      <xdr:col>29</xdr:col>
      <xdr:colOff>127000</xdr:colOff>
      <xdr:row>17</xdr:row>
      <xdr:rowOff>168308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1371"/>
          <a:ext cx="647700" cy="9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53872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6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168308</xdr:rowOff>
    </xdr:from>
    <xdr:to>
      <xdr:col>26</xdr:col>
      <xdr:colOff>50800</xdr:colOff>
      <xdr:row>18</xdr:row>
      <xdr:rowOff>18514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0583"/>
          <a:ext cx="698500" cy="2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18514</xdr:rowOff>
    </xdr:from>
    <xdr:to>
      <xdr:col>22</xdr:col>
      <xdr:colOff>114300</xdr:colOff>
      <xdr:row>18</xdr:row>
      <xdr:rowOff>44178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2239"/>
          <a:ext cx="698500" cy="2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44178</xdr:rowOff>
    </xdr:from>
    <xdr:to>
      <xdr:col>18</xdr:col>
      <xdr:colOff>177800</xdr:colOff>
      <xdr:row>18</xdr:row>
      <xdr:rowOff>108156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7903"/>
          <a:ext cx="698500" cy="6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18296</xdr:rowOff>
    </xdr:from>
    <xdr:to>
      <xdr:col>29</xdr:col>
      <xdr:colOff>177800</xdr:colOff>
      <xdr:row>17</xdr:row>
      <xdr:rowOff>119896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34823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117508</xdr:rowOff>
    </xdr:from>
    <xdr:to>
      <xdr:col>26</xdr:col>
      <xdr:colOff>101600</xdr:colOff>
      <xdr:row>18</xdr:row>
      <xdr:rowOff>47658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57835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139164</xdr:rowOff>
    </xdr:from>
    <xdr:to>
      <xdr:col>22</xdr:col>
      <xdr:colOff>165100</xdr:colOff>
      <xdr:row>18</xdr:row>
      <xdr:rowOff>69314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79491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164828</xdr:rowOff>
    </xdr:from>
    <xdr:to>
      <xdr:col>19</xdr:col>
      <xdr:colOff>38100</xdr:colOff>
      <xdr:row>18</xdr:row>
      <xdr:rowOff>94978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105155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57356</xdr:rowOff>
    </xdr:from>
    <xdr:to>
      <xdr:col>15</xdr:col>
      <xdr:colOff>101600</xdr:colOff>
      <xdr:row>18</xdr:row>
      <xdr:rowOff>158956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143733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193134</xdr:rowOff>
    </xdr:from>
    <xdr:to>
      <xdr:col>29</xdr:col>
      <xdr:colOff>127000</xdr:colOff>
      <xdr:row>35</xdr:row>
      <xdr:rowOff>198453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3484"/>
          <a:ext cx="647700" cy="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193134</xdr:rowOff>
    </xdr:from>
    <xdr:to>
      <xdr:col>26</xdr:col>
      <xdr:colOff>50800</xdr:colOff>
      <xdr:row>35</xdr:row>
      <xdr:rowOff>230358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3484"/>
          <a:ext cx="698500" cy="3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230358</xdr:rowOff>
    </xdr:from>
    <xdr:to>
      <xdr:col>22</xdr:col>
      <xdr:colOff>114300</xdr:colOff>
      <xdr:row>35</xdr:row>
      <xdr:rowOff>269494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40708"/>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269494</xdr:rowOff>
    </xdr:from>
    <xdr:to>
      <xdr:col>18</xdr:col>
      <xdr:colOff>177800</xdr:colOff>
      <xdr:row>35</xdr:row>
      <xdr:rowOff>275963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9844"/>
          <a:ext cx="698500" cy="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147653</xdr:rowOff>
    </xdr:from>
    <xdr:to>
      <xdr:col>29</xdr:col>
      <xdr:colOff>177800</xdr:colOff>
      <xdr:row>35</xdr:row>
      <xdr:rowOff>249253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335630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0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142334</xdr:rowOff>
    </xdr:from>
    <xdr:to>
      <xdr:col>26</xdr:col>
      <xdr:colOff>101600</xdr:colOff>
      <xdr:row>35</xdr:row>
      <xdr:rowOff>243934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254111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179558</xdr:rowOff>
    </xdr:from>
    <xdr:to>
      <xdr:col>22</xdr:col>
      <xdr:colOff>165100</xdr:colOff>
      <xdr:row>35</xdr:row>
      <xdr:rowOff>281158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291335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5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218694</xdr:rowOff>
    </xdr:from>
    <xdr:to>
      <xdr:col>19</xdr:col>
      <xdr:colOff>38100</xdr:colOff>
      <xdr:row>35</xdr:row>
      <xdr:rowOff>320294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9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225163</xdr:rowOff>
    </xdr:from>
    <xdr:to>
      <xdr:col>15</xdr:col>
      <xdr:colOff>101600</xdr:colOff>
      <xdr:row>35</xdr:row>
      <xdr:rowOff>326763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336940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245</xdr:rowOff>
    </xdr:from>
    <xdr:to>
      <xdr:col>24</xdr:col>
      <xdr:colOff>63500</xdr:colOff>
      <xdr:row>36</xdr:row>
      <xdr:rowOff>101624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72445"/>
          <a:ext cx="838200" cy="10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101624</xdr:rowOff>
    </xdr:from>
    <xdr:to>
      <xdr:col>19</xdr:col>
      <xdr:colOff>177800</xdr:colOff>
      <xdr:row>36</xdr:row>
      <xdr:rowOff>115715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73824"/>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115715</xdr:rowOff>
    </xdr:from>
    <xdr:to>
      <xdr:col>15</xdr:col>
      <xdr:colOff>50800</xdr:colOff>
      <xdr:row>36</xdr:row>
      <xdr:rowOff>157266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7915"/>
          <a:ext cx="8890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157266</xdr:rowOff>
    </xdr:from>
    <xdr:to>
      <xdr:col>10</xdr:col>
      <xdr:colOff>114300</xdr:colOff>
      <xdr:row>37</xdr:row>
      <xdr:rowOff>169930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29466"/>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120895</xdr:rowOff>
    </xdr:from>
    <xdr:to>
      <xdr:col>24</xdr:col>
      <xdr:colOff>114300</xdr:colOff>
      <xdr:row>36</xdr:row>
      <xdr:rowOff>51045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143772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50824</xdr:rowOff>
    </xdr:from>
    <xdr:to>
      <xdr:col>20</xdr:col>
      <xdr:colOff>38100</xdr:colOff>
      <xdr:row>36</xdr:row>
      <xdr:rowOff>152424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168951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9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64915</xdr:rowOff>
    </xdr:from>
    <xdr:to>
      <xdr:col>15</xdr:col>
      <xdr:colOff>101600</xdr:colOff>
      <xdr:row>36</xdr:row>
      <xdr:rowOff>166515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11592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106466</xdr:rowOff>
    </xdr:from>
    <xdr:to>
      <xdr:col>10</xdr:col>
      <xdr:colOff>165100</xdr:colOff>
      <xdr:row>37</xdr:row>
      <xdr:rowOff>36616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53143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119130</xdr:rowOff>
    </xdr:from>
    <xdr:to>
      <xdr:col>6</xdr:col>
      <xdr:colOff>38100</xdr:colOff>
      <xdr:row>38</xdr:row>
      <xdr:rowOff>49280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65807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3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12547</xdr:rowOff>
    </xdr:from>
    <xdr:to>
      <xdr:col>24</xdr:col>
      <xdr:colOff>63500</xdr:colOff>
      <xdr:row>58</xdr:row>
      <xdr:rowOff>16525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56647"/>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8068</xdr:rowOff>
    </xdr:from>
    <xdr:to>
      <xdr:col>19</xdr:col>
      <xdr:colOff>177800</xdr:colOff>
      <xdr:row>58</xdr:row>
      <xdr:rowOff>12547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52168"/>
          <a:ext cx="8890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8068</xdr:rowOff>
    </xdr:from>
    <xdr:to>
      <xdr:col>15</xdr:col>
      <xdr:colOff>50800</xdr:colOff>
      <xdr:row>58</xdr:row>
      <xdr:rowOff>31628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52168"/>
          <a:ext cx="889000" cy="2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31628</xdr:rowOff>
    </xdr:from>
    <xdr:to>
      <xdr:col>10</xdr:col>
      <xdr:colOff>114300</xdr:colOff>
      <xdr:row>58</xdr:row>
      <xdr:rowOff>32236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5728"/>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137175</xdr:rowOff>
    </xdr:from>
    <xdr:to>
      <xdr:col>24</xdr:col>
      <xdr:colOff>114300</xdr:colOff>
      <xdr:row>58</xdr:row>
      <xdr:rowOff>67325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133197</xdr:rowOff>
    </xdr:from>
    <xdr:to>
      <xdr:col>20</xdr:col>
      <xdr:colOff>38100</xdr:colOff>
      <xdr:row>58</xdr:row>
      <xdr:rowOff>63347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54474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9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128718</xdr:rowOff>
    </xdr:from>
    <xdr:to>
      <xdr:col>15</xdr:col>
      <xdr:colOff>101600</xdr:colOff>
      <xdr:row>58</xdr:row>
      <xdr:rowOff>58868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75395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152278</xdr:rowOff>
    </xdr:from>
    <xdr:to>
      <xdr:col>10</xdr:col>
      <xdr:colOff>165100</xdr:colOff>
      <xdr:row>58</xdr:row>
      <xdr:rowOff>82428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98955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70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152886</xdr:rowOff>
    </xdr:from>
    <xdr:to>
      <xdr:col>6</xdr:col>
      <xdr:colOff>38100</xdr:colOff>
      <xdr:row>58</xdr:row>
      <xdr:rowOff>83036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99563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119811</xdr:rowOff>
    </xdr:from>
    <xdr:to>
      <xdr:col>24</xdr:col>
      <xdr:colOff>63500</xdr:colOff>
      <xdr:row>78</xdr:row>
      <xdr:rowOff>134195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92911"/>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80245</xdr:rowOff>
    </xdr:from>
    <xdr:to>
      <xdr:col>19</xdr:col>
      <xdr:colOff>177800</xdr:colOff>
      <xdr:row>78</xdr:row>
      <xdr:rowOff>119811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53345"/>
          <a:ext cx="8890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71825</xdr:rowOff>
    </xdr:from>
    <xdr:to>
      <xdr:col>15</xdr:col>
      <xdr:colOff>50800</xdr:colOff>
      <xdr:row>78</xdr:row>
      <xdr:rowOff>80245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4925"/>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65863</xdr:rowOff>
    </xdr:from>
    <xdr:to>
      <xdr:col>10</xdr:col>
      <xdr:colOff>114300</xdr:colOff>
      <xdr:row>78</xdr:row>
      <xdr:rowOff>71825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38963"/>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83395</xdr:rowOff>
    </xdr:from>
    <xdr:to>
      <xdr:col>24</xdr:col>
      <xdr:colOff>114300</xdr:colOff>
      <xdr:row>79</xdr:row>
      <xdr:rowOff>13545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169772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69011</xdr:rowOff>
    </xdr:from>
    <xdr:to>
      <xdr:col>20</xdr:col>
      <xdr:colOff>38100</xdr:colOff>
      <xdr:row>78</xdr:row>
      <xdr:rowOff>170611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161738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29445</xdr:rowOff>
    </xdr:from>
    <xdr:to>
      <xdr:col>15</xdr:col>
      <xdr:colOff>101600</xdr:colOff>
      <xdr:row>78</xdr:row>
      <xdr:rowOff>131045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122172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21025</xdr:rowOff>
    </xdr:from>
    <xdr:to>
      <xdr:col>10</xdr:col>
      <xdr:colOff>165100</xdr:colOff>
      <xdr:row>78</xdr:row>
      <xdr:rowOff>122625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113752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15063</xdr:rowOff>
    </xdr:from>
    <xdr:to>
      <xdr:col>6</xdr:col>
      <xdr:colOff>38100</xdr:colOff>
      <xdr:row>78</xdr:row>
      <xdr:rowOff>116663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107790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77946</xdr:rowOff>
    </xdr:from>
    <xdr:to>
      <xdr:col>24</xdr:col>
      <xdr:colOff>63500</xdr:colOff>
      <xdr:row>96</xdr:row>
      <xdr:rowOff>145273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37146"/>
          <a:ext cx="838200" cy="6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145273</xdr:rowOff>
    </xdr:from>
    <xdr:to>
      <xdr:col>19</xdr:col>
      <xdr:colOff>177800</xdr:colOff>
      <xdr:row>97</xdr:row>
      <xdr:rowOff>72481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04473"/>
          <a:ext cx="8890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66298</xdr:rowOff>
    </xdr:from>
    <xdr:to>
      <xdr:col>15</xdr:col>
      <xdr:colOff>50800</xdr:colOff>
      <xdr:row>97</xdr:row>
      <xdr:rowOff>72481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96948"/>
          <a:ext cx="8890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11619</xdr:rowOff>
    </xdr:from>
    <xdr:to>
      <xdr:col>10</xdr:col>
      <xdr:colOff>114300</xdr:colOff>
      <xdr:row>97</xdr:row>
      <xdr:rowOff>66298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42269"/>
          <a:ext cx="889000" cy="5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27146</xdr:rowOff>
    </xdr:from>
    <xdr:to>
      <xdr:col>24</xdr:col>
      <xdr:colOff>114300</xdr:colOff>
      <xdr:row>96</xdr:row>
      <xdr:rowOff>128746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50023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94473</xdr:rowOff>
    </xdr:from>
    <xdr:to>
      <xdr:col>20</xdr:col>
      <xdr:colOff>38100</xdr:colOff>
      <xdr:row>97</xdr:row>
      <xdr:rowOff>24623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5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41150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21681</xdr:rowOff>
    </xdr:from>
    <xdr:to>
      <xdr:col>15</xdr:col>
      <xdr:colOff>101600</xdr:colOff>
      <xdr:row>97</xdr:row>
      <xdr:rowOff>123281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114408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15498</xdr:rowOff>
    </xdr:from>
    <xdr:to>
      <xdr:col>10</xdr:col>
      <xdr:colOff>165100</xdr:colOff>
      <xdr:row>97</xdr:row>
      <xdr:rowOff>117098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133625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2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132269</xdr:rowOff>
    </xdr:from>
    <xdr:to>
      <xdr:col>6</xdr:col>
      <xdr:colOff>38100</xdr:colOff>
      <xdr:row>97</xdr:row>
      <xdr:rowOff>62419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78946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6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34741</xdr:rowOff>
    </xdr:from>
    <xdr:to>
      <xdr:col>55</xdr:col>
      <xdr:colOff>0</xdr:colOff>
      <xdr:row>35</xdr:row>
      <xdr:rowOff>37612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35491"/>
          <a:ext cx="8382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64738</xdr:rowOff>
    </xdr:from>
    <xdr:to>
      <xdr:col>50</xdr:col>
      <xdr:colOff>114300</xdr:colOff>
      <xdr:row>35</xdr:row>
      <xdr:rowOff>37612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94038"/>
          <a:ext cx="889000" cy="14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92201</xdr:rowOff>
    </xdr:from>
    <xdr:to>
      <xdr:col>45</xdr:col>
      <xdr:colOff>177800</xdr:colOff>
      <xdr:row>34</xdr:row>
      <xdr:rowOff>64738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407151"/>
          <a:ext cx="889000" cy="4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92201</xdr:rowOff>
    </xdr:from>
    <xdr:to>
      <xdr:col>41</xdr:col>
      <xdr:colOff>50800</xdr:colOff>
      <xdr:row>35</xdr:row>
      <xdr:rowOff>158532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407151"/>
          <a:ext cx="889000" cy="75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155391</xdr:rowOff>
    </xdr:from>
    <xdr:to>
      <xdr:col>55</xdr:col>
      <xdr:colOff>50800</xdr:colOff>
      <xdr:row>35</xdr:row>
      <xdr:rowOff>85541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133818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158262</xdr:rowOff>
    </xdr:from>
    <xdr:to>
      <xdr:col>50</xdr:col>
      <xdr:colOff>165100</xdr:colOff>
      <xdr:row>35</xdr:row>
      <xdr:rowOff>88412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79539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8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13938</xdr:rowOff>
    </xdr:from>
    <xdr:to>
      <xdr:col>46</xdr:col>
      <xdr:colOff>38100</xdr:colOff>
      <xdr:row>34</xdr:row>
      <xdr:rowOff>115538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132065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1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41401</xdr:rowOff>
    </xdr:from>
    <xdr:to>
      <xdr:col>41</xdr:col>
      <xdr:colOff>101600</xdr:colOff>
      <xdr:row>31</xdr:row>
      <xdr:rowOff>143001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159528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13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107732</xdr:rowOff>
    </xdr:from>
    <xdr:to>
      <xdr:col>36</xdr:col>
      <xdr:colOff>165100</xdr:colOff>
      <xdr:row>36</xdr:row>
      <xdr:rowOff>37882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54409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27702</xdr:rowOff>
    </xdr:from>
    <xdr:to>
      <xdr:col>55</xdr:col>
      <xdr:colOff>0</xdr:colOff>
      <xdr:row>58</xdr:row>
      <xdr:rowOff>83592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1802"/>
          <a:ext cx="838200" cy="5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27702</xdr:rowOff>
    </xdr:from>
    <xdr:to>
      <xdr:col>50</xdr:col>
      <xdr:colOff>114300</xdr:colOff>
      <xdr:row>58</xdr:row>
      <xdr:rowOff>98452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1802"/>
          <a:ext cx="889000" cy="7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88881</xdr:rowOff>
    </xdr:from>
    <xdr:to>
      <xdr:col>45</xdr:col>
      <xdr:colOff>177800</xdr:colOff>
      <xdr:row>58</xdr:row>
      <xdr:rowOff>98452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2981"/>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78677</xdr:rowOff>
    </xdr:from>
    <xdr:to>
      <xdr:col>41</xdr:col>
      <xdr:colOff>50800</xdr:colOff>
      <xdr:row>58</xdr:row>
      <xdr:rowOff>88881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2777"/>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32792</xdr:rowOff>
    </xdr:from>
    <xdr:to>
      <xdr:col>55</xdr:col>
      <xdr:colOff>50800</xdr:colOff>
      <xdr:row>58</xdr:row>
      <xdr:rowOff>134392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11219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148352</xdr:rowOff>
    </xdr:from>
    <xdr:to>
      <xdr:col>50</xdr:col>
      <xdr:colOff>165100</xdr:colOff>
      <xdr:row>58</xdr:row>
      <xdr:rowOff>78502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95029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9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47652</xdr:rowOff>
    </xdr:from>
    <xdr:to>
      <xdr:col>46</xdr:col>
      <xdr:colOff>38100</xdr:colOff>
      <xdr:row>58</xdr:row>
      <xdr:rowOff>149252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140379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8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38081</xdr:rowOff>
    </xdr:from>
    <xdr:to>
      <xdr:col>41</xdr:col>
      <xdr:colOff>101600</xdr:colOff>
      <xdr:row>58</xdr:row>
      <xdr:rowOff>139681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130808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27877</xdr:rowOff>
    </xdr:from>
    <xdr:to>
      <xdr:col>36</xdr:col>
      <xdr:colOff>165100</xdr:colOff>
      <xdr:row>58</xdr:row>
      <xdr:rowOff>129477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120604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98980</xdr:rowOff>
    </xdr:from>
    <xdr:to>
      <xdr:col>55</xdr:col>
      <xdr:colOff>0</xdr:colOff>
      <xdr:row>78</xdr:row>
      <xdr:rowOff>120876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2080"/>
          <a:ext cx="8382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98980</xdr:rowOff>
    </xdr:from>
    <xdr:to>
      <xdr:col>50</xdr:col>
      <xdr:colOff>114300</xdr:colOff>
      <xdr:row>78</xdr:row>
      <xdr:rowOff>161840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2080"/>
          <a:ext cx="8890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135285</xdr:rowOff>
    </xdr:from>
    <xdr:to>
      <xdr:col>45</xdr:col>
      <xdr:colOff>177800</xdr:colOff>
      <xdr:row>78</xdr:row>
      <xdr:rowOff>161840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8385"/>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99994</xdr:rowOff>
    </xdr:from>
    <xdr:to>
      <xdr:col>41</xdr:col>
      <xdr:colOff>50800</xdr:colOff>
      <xdr:row>78</xdr:row>
      <xdr:rowOff>135285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3094"/>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70076</xdr:rowOff>
    </xdr:from>
    <xdr:to>
      <xdr:col>55</xdr:col>
      <xdr:colOff>50800</xdr:colOff>
      <xdr:row>79</xdr:row>
      <xdr:rowOff>226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29453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48180</xdr:rowOff>
    </xdr:from>
    <xdr:to>
      <xdr:col>50</xdr:col>
      <xdr:colOff>165100</xdr:colOff>
      <xdr:row>78</xdr:row>
      <xdr:rowOff>149780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166307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111040</xdr:rowOff>
    </xdr:from>
    <xdr:to>
      <xdr:col>46</xdr:col>
      <xdr:colOff>38100</xdr:colOff>
      <xdr:row>79</xdr:row>
      <xdr:rowOff>41190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57717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84485</xdr:rowOff>
    </xdr:from>
    <xdr:to>
      <xdr:col>41</xdr:col>
      <xdr:colOff>101600</xdr:colOff>
      <xdr:row>79</xdr:row>
      <xdr:rowOff>14635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31162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49194</xdr:rowOff>
    </xdr:from>
    <xdr:to>
      <xdr:col>36</xdr:col>
      <xdr:colOff>165100</xdr:colOff>
      <xdr:row>78</xdr:row>
      <xdr:rowOff>150794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167321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170366</xdr:rowOff>
    </xdr:from>
    <xdr:to>
      <xdr:col>55</xdr:col>
      <xdr:colOff>0</xdr:colOff>
      <xdr:row>98</xdr:row>
      <xdr:rowOff>24512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1016"/>
          <a:ext cx="8382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115488</xdr:rowOff>
    </xdr:from>
    <xdr:to>
      <xdr:col>50</xdr:col>
      <xdr:colOff>114300</xdr:colOff>
      <xdr:row>97</xdr:row>
      <xdr:rowOff>170366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46138"/>
          <a:ext cx="889000" cy="5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115488</xdr:rowOff>
    </xdr:from>
    <xdr:to>
      <xdr:col>45</xdr:col>
      <xdr:colOff>177800</xdr:colOff>
      <xdr:row>97</xdr:row>
      <xdr:rowOff>157040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6138"/>
          <a:ext cx="889000" cy="4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157040</xdr:rowOff>
    </xdr:from>
    <xdr:to>
      <xdr:col>41</xdr:col>
      <xdr:colOff>50800</xdr:colOff>
      <xdr:row>98</xdr:row>
      <xdr:rowOff>35416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7690"/>
          <a:ext cx="889000" cy="4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145162</xdr:rowOff>
    </xdr:from>
    <xdr:to>
      <xdr:col>55</xdr:col>
      <xdr:colOff>50800</xdr:colOff>
      <xdr:row>98</xdr:row>
      <xdr:rowOff>75312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123589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119566</xdr:rowOff>
    </xdr:from>
    <xdr:to>
      <xdr:col>50</xdr:col>
      <xdr:colOff>165100</xdr:colOff>
      <xdr:row>98</xdr:row>
      <xdr:rowOff>49716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40843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64688</xdr:rowOff>
    </xdr:from>
    <xdr:to>
      <xdr:col>46</xdr:col>
      <xdr:colOff>38100</xdr:colOff>
      <xdr:row>97</xdr:row>
      <xdr:rowOff>166288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157415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106240</xdr:rowOff>
    </xdr:from>
    <xdr:to>
      <xdr:col>41</xdr:col>
      <xdr:colOff>101600</xdr:colOff>
      <xdr:row>98</xdr:row>
      <xdr:rowOff>36390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27517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156066</xdr:rowOff>
    </xdr:from>
    <xdr:to>
      <xdr:col>36</xdr:col>
      <xdr:colOff>165100</xdr:colOff>
      <xdr:row>98</xdr:row>
      <xdr:rowOff>86216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77343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63164</xdr:rowOff>
    </xdr:from>
    <xdr:to>
      <xdr:col>85</xdr:col>
      <xdr:colOff>127000</xdr:colOff>
      <xdr:row>38</xdr:row>
      <xdr:rowOff>98849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78264"/>
          <a:ext cx="8382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52050</xdr:rowOff>
    </xdr:from>
    <xdr:to>
      <xdr:col>81</xdr:col>
      <xdr:colOff>50800</xdr:colOff>
      <xdr:row>38</xdr:row>
      <xdr:rowOff>63164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67150"/>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52050</xdr:rowOff>
    </xdr:from>
    <xdr:to>
      <xdr:col>76</xdr:col>
      <xdr:colOff>114300</xdr:colOff>
      <xdr:row>38</xdr:row>
      <xdr:rowOff>111934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67150"/>
          <a:ext cx="889000" cy="5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57966</xdr:rowOff>
    </xdr:from>
    <xdr:to>
      <xdr:col>71</xdr:col>
      <xdr:colOff>177800</xdr:colOff>
      <xdr:row>38</xdr:row>
      <xdr:rowOff>111934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73066"/>
          <a:ext cx="889000" cy="5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48049</xdr:rowOff>
    </xdr:from>
    <xdr:to>
      <xdr:col>85</xdr:col>
      <xdr:colOff>177800</xdr:colOff>
      <xdr:row>38</xdr:row>
      <xdr:rowOff>149649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12364</xdr:rowOff>
    </xdr:from>
    <xdr:to>
      <xdr:col>81</xdr:col>
      <xdr:colOff>101600</xdr:colOff>
      <xdr:row>38</xdr:row>
      <xdr:rowOff>113964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130492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1250</xdr:rowOff>
    </xdr:from>
    <xdr:to>
      <xdr:col>76</xdr:col>
      <xdr:colOff>165100</xdr:colOff>
      <xdr:row>38</xdr:row>
      <xdr:rowOff>102850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119377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61134</xdr:rowOff>
    </xdr:from>
    <xdr:to>
      <xdr:col>72</xdr:col>
      <xdr:colOff>38100</xdr:colOff>
      <xdr:row>38</xdr:row>
      <xdr:rowOff>162734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153861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7166</xdr:rowOff>
    </xdr:from>
    <xdr:to>
      <xdr:col>67</xdr:col>
      <xdr:colOff>101600</xdr:colOff>
      <xdr:row>38</xdr:row>
      <xdr:rowOff>108766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125293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9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68574</xdr:rowOff>
    </xdr:from>
    <xdr:to>
      <xdr:col>85</xdr:col>
      <xdr:colOff>127000</xdr:colOff>
      <xdr:row>76</xdr:row>
      <xdr:rowOff>81755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98774"/>
          <a:ext cx="8382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68574</xdr:rowOff>
    </xdr:from>
    <xdr:to>
      <xdr:col>81</xdr:col>
      <xdr:colOff>50800</xdr:colOff>
      <xdr:row>76</xdr:row>
      <xdr:rowOff>90213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98774"/>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90213</xdr:rowOff>
    </xdr:from>
    <xdr:to>
      <xdr:col>76</xdr:col>
      <xdr:colOff>114300</xdr:colOff>
      <xdr:row>76</xdr:row>
      <xdr:rowOff>98712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20413"/>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97715</xdr:rowOff>
    </xdr:from>
    <xdr:to>
      <xdr:col>71</xdr:col>
      <xdr:colOff>177800</xdr:colOff>
      <xdr:row>76</xdr:row>
      <xdr:rowOff>98712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2791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30955</xdr:rowOff>
    </xdr:from>
    <xdr:to>
      <xdr:col>85</xdr:col>
      <xdr:colOff>177800</xdr:colOff>
      <xdr:row>76</xdr:row>
      <xdr:rowOff>132555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53832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17774</xdr:rowOff>
    </xdr:from>
    <xdr:to>
      <xdr:col>81</xdr:col>
      <xdr:colOff>101600</xdr:colOff>
      <xdr:row>76</xdr:row>
      <xdr:rowOff>119374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135900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39413</xdr:rowOff>
    </xdr:from>
    <xdr:to>
      <xdr:col>76</xdr:col>
      <xdr:colOff>165100</xdr:colOff>
      <xdr:row>76</xdr:row>
      <xdr:rowOff>141013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157539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47912</xdr:rowOff>
    </xdr:from>
    <xdr:to>
      <xdr:col>72</xdr:col>
      <xdr:colOff>38100</xdr:colOff>
      <xdr:row>76</xdr:row>
      <xdr:rowOff>149512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166039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46915</xdr:rowOff>
    </xdr:from>
    <xdr:to>
      <xdr:col>67</xdr:col>
      <xdr:colOff>101600</xdr:colOff>
      <xdr:row>76</xdr:row>
      <xdr:rowOff>148515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165042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150490</xdr:rowOff>
    </xdr:from>
    <xdr:to>
      <xdr:col>85</xdr:col>
      <xdr:colOff>127000</xdr:colOff>
      <xdr:row>99</xdr:row>
      <xdr:rowOff>23777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52590"/>
          <a:ext cx="8382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2156</xdr:rowOff>
    </xdr:from>
    <xdr:to>
      <xdr:col>81</xdr:col>
      <xdr:colOff>50800</xdr:colOff>
      <xdr:row>99</xdr:row>
      <xdr:rowOff>23777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5706"/>
          <a:ext cx="8890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2156</xdr:rowOff>
    </xdr:from>
    <xdr:to>
      <xdr:col>76</xdr:col>
      <xdr:colOff>114300</xdr:colOff>
      <xdr:row>99</xdr:row>
      <xdr:rowOff>49899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5706"/>
          <a:ext cx="889000" cy="4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46982</xdr:rowOff>
    </xdr:from>
    <xdr:to>
      <xdr:col>71</xdr:col>
      <xdr:colOff>177800</xdr:colOff>
      <xdr:row>99</xdr:row>
      <xdr:rowOff>49899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20532"/>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99690</xdr:rowOff>
    </xdr:from>
    <xdr:to>
      <xdr:col>85</xdr:col>
      <xdr:colOff>177800</xdr:colOff>
      <xdr:row>99</xdr:row>
      <xdr:rowOff>29840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59067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144427</xdr:rowOff>
    </xdr:from>
    <xdr:to>
      <xdr:col>81</xdr:col>
      <xdr:colOff>101600</xdr:colOff>
      <xdr:row>99</xdr:row>
      <xdr:rowOff>74577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65704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122806</xdr:rowOff>
    </xdr:from>
    <xdr:to>
      <xdr:col>76</xdr:col>
      <xdr:colOff>165100</xdr:colOff>
      <xdr:row>99</xdr:row>
      <xdr:rowOff>52956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44083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170549</xdr:rowOff>
    </xdr:from>
    <xdr:to>
      <xdr:col>72</xdr:col>
      <xdr:colOff>38100</xdr:colOff>
      <xdr:row>99</xdr:row>
      <xdr:rowOff>100699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91826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167632</xdr:rowOff>
    </xdr:from>
    <xdr:to>
      <xdr:col>67</xdr:col>
      <xdr:colOff>101600</xdr:colOff>
      <xdr:row>99</xdr:row>
      <xdr:rowOff>97782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114309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4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159417</xdr:rowOff>
    </xdr:from>
    <xdr:to>
      <xdr:col>116</xdr:col>
      <xdr:colOff>63500</xdr:colOff>
      <xdr:row>58</xdr:row>
      <xdr:rowOff>161989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03517"/>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161989</xdr:rowOff>
    </xdr:from>
    <xdr:to>
      <xdr:col>111</xdr:col>
      <xdr:colOff>177800</xdr:colOff>
      <xdr:row>58</xdr:row>
      <xdr:rowOff>163493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608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163417</xdr:rowOff>
    </xdr:from>
    <xdr:to>
      <xdr:col>107</xdr:col>
      <xdr:colOff>50800</xdr:colOff>
      <xdr:row>58</xdr:row>
      <xdr:rowOff>163493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0751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163417</xdr:rowOff>
    </xdr:from>
    <xdr:to>
      <xdr:col>102</xdr:col>
      <xdr:colOff>114300</xdr:colOff>
      <xdr:row>58</xdr:row>
      <xdr:rowOff>166103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07517"/>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108617</xdr:rowOff>
    </xdr:from>
    <xdr:to>
      <xdr:col>116</xdr:col>
      <xdr:colOff>114300</xdr:colOff>
      <xdr:row>59</xdr:row>
      <xdr:rowOff>38767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67994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111189</xdr:rowOff>
    </xdr:from>
    <xdr:to>
      <xdr:col>112</xdr:col>
      <xdr:colOff>38100</xdr:colOff>
      <xdr:row>59</xdr:row>
      <xdr:rowOff>41339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32466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112693</xdr:rowOff>
    </xdr:from>
    <xdr:to>
      <xdr:col>107</xdr:col>
      <xdr:colOff>101600</xdr:colOff>
      <xdr:row>59</xdr:row>
      <xdr:rowOff>42843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33970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112617</xdr:rowOff>
    </xdr:from>
    <xdr:to>
      <xdr:col>102</xdr:col>
      <xdr:colOff>165100</xdr:colOff>
      <xdr:row>59</xdr:row>
      <xdr:rowOff>42767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33894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4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115303</xdr:rowOff>
    </xdr:from>
    <xdr:to>
      <xdr:col>98</xdr:col>
      <xdr:colOff>38100</xdr:colOff>
      <xdr:row>59</xdr:row>
      <xdr:rowOff>45453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36580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5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105704</xdr:rowOff>
    </xdr:from>
    <xdr:to>
      <xdr:col>116</xdr:col>
      <xdr:colOff>63500</xdr:colOff>
      <xdr:row>74</xdr:row>
      <xdr:rowOff>125864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93004"/>
          <a:ext cx="8382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125864</xdr:rowOff>
    </xdr:from>
    <xdr:to>
      <xdr:col>111</xdr:col>
      <xdr:colOff>177800</xdr:colOff>
      <xdr:row>75</xdr:row>
      <xdr:rowOff>91760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13164"/>
          <a:ext cx="889000" cy="1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91760</xdr:rowOff>
    </xdr:from>
    <xdr:to>
      <xdr:col>107</xdr:col>
      <xdr:colOff>50800</xdr:colOff>
      <xdr:row>75</xdr:row>
      <xdr:rowOff>155670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50510"/>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155670</xdr:rowOff>
    </xdr:from>
    <xdr:to>
      <xdr:col>102</xdr:col>
      <xdr:colOff>114300</xdr:colOff>
      <xdr:row>76</xdr:row>
      <xdr:rowOff>59951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14420"/>
          <a:ext cx="8890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54904</xdr:rowOff>
    </xdr:from>
    <xdr:to>
      <xdr:col>116</xdr:col>
      <xdr:colOff>114300</xdr:colOff>
      <xdr:row>74</xdr:row>
      <xdr:rowOff>156504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77781</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9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75064</xdr:rowOff>
    </xdr:from>
    <xdr:to>
      <xdr:col>112</xdr:col>
      <xdr:colOff>38100</xdr:colOff>
      <xdr:row>75</xdr:row>
      <xdr:rowOff>5214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21741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3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40960</xdr:rowOff>
    </xdr:from>
    <xdr:to>
      <xdr:col>107</xdr:col>
      <xdr:colOff>101600</xdr:colOff>
      <xdr:row>75</xdr:row>
      <xdr:rowOff>142560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159087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104870</xdr:rowOff>
    </xdr:from>
    <xdr:to>
      <xdr:col>102</xdr:col>
      <xdr:colOff>165100</xdr:colOff>
      <xdr:row>76</xdr:row>
      <xdr:rowOff>35020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51547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9151</xdr:rowOff>
    </xdr:from>
    <xdr:to>
      <xdr:col>98</xdr:col>
      <xdr:colOff>38100</xdr:colOff>
      <xdr:row>76</xdr:row>
      <xdr:rowOff>110751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127278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114,362</a:t>
          </a:r>
          <a:r>
            <a:rPr kumimoji="1" lang="ja-JP" altLang="en-US" sz="1300">
              <a:latin typeface="ＭＳ Ｐゴシック" panose="020B0600070205080204" pitchFamily="50" charset="-128"/>
              <a:ea typeface="ＭＳ Ｐゴシック" panose="020B0600070205080204" pitchFamily="50" charset="-128"/>
            </a:rPr>
            <a:t>円の数値は類似団体</a:t>
          </a:r>
          <a:r>
            <a:rPr kumimoji="1" lang="en-US" altLang="ja-JP" sz="1300">
              <a:latin typeface="ＭＳ Ｐゴシック" panose="020B0600070205080204" pitchFamily="50" charset="-128"/>
              <a:ea typeface="ＭＳ Ｐゴシック" panose="020B0600070205080204" pitchFamily="50" charset="-128"/>
            </a:rPr>
            <a:t>127,917</a:t>
          </a:r>
          <a:r>
            <a:rPr kumimoji="1" lang="ja-JP" altLang="en-US" sz="1300">
              <a:latin typeface="ＭＳ Ｐゴシック" panose="020B0600070205080204" pitchFamily="50" charset="-128"/>
              <a:ea typeface="ＭＳ Ｐゴシック" panose="020B0600070205080204" pitchFamily="50" charset="-128"/>
            </a:rPr>
            <a:t>円と比較すると少ないが、うち新規整備の数字は類似団体より高くなっており、要因は令和７年度に開庁する新庁舎建設事業に係るものである。このため、うち更新整備に係る建設費は抑制傾向にあり、学校建設が終了する令和９年度までこの傾向が続く見込みである。繰出金については、類似団体</a:t>
          </a:r>
          <a:r>
            <a:rPr kumimoji="1" lang="en-US" altLang="ja-JP" sz="1300">
              <a:latin typeface="ＭＳ Ｐゴシック" panose="020B0600070205080204" pitchFamily="50" charset="-128"/>
              <a:ea typeface="ＭＳ Ｐゴシック" panose="020B0600070205080204" pitchFamily="50" charset="-128"/>
            </a:rPr>
            <a:t>71,284</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108,123</a:t>
          </a:r>
          <a:r>
            <a:rPr kumimoji="1" lang="ja-JP" altLang="en-US" sz="1300">
              <a:latin typeface="ＭＳ Ｐゴシック" panose="020B0600070205080204" pitchFamily="50" charset="-128"/>
              <a:ea typeface="ＭＳ Ｐゴシック" panose="020B0600070205080204" pitchFamily="50" charset="-128"/>
            </a:rPr>
            <a:t>円と高い数字であるが、簡易水道事業会計に対する繰出金が大きく、今後も施設の老朽化等に対する維持修繕等の工事費が増加する見込みである、将来的に水道料金など水道事業における自主財源の見直し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積立金については、庁舎建設、学校建設のための目的基金に積み立てをしているため金額が増加してきているが、庁舎建設、学校建設が本格化する令和６年度からは基金繰入が増加する見込みである。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57531</xdr:rowOff>
    </xdr:from>
    <xdr:to>
      <xdr:col>24</xdr:col>
      <xdr:colOff>63500</xdr:colOff>
      <xdr:row>37</xdr:row>
      <xdr:rowOff>109347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1181"/>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109347</xdr:rowOff>
    </xdr:from>
    <xdr:to>
      <xdr:col>19</xdr:col>
      <xdr:colOff>177800</xdr:colOff>
      <xdr:row>38</xdr:row>
      <xdr:rowOff>67691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52997"/>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67691</xdr:rowOff>
    </xdr:from>
    <xdr:to>
      <xdr:col>15</xdr:col>
      <xdr:colOff>50800</xdr:colOff>
      <xdr:row>38</xdr:row>
      <xdr:rowOff>72390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279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165354</xdr:rowOff>
    </xdr:from>
    <xdr:to>
      <xdr:col>10</xdr:col>
      <xdr:colOff>114300</xdr:colOff>
      <xdr:row>38</xdr:row>
      <xdr:rowOff>72390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9004"/>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xdr:rowOff>
    </xdr:from>
    <xdr:to>
      <xdr:col>24</xdr:col>
      <xdr:colOff>114300</xdr:colOff>
      <xdr:row>37</xdr:row>
      <xdr:rowOff>108331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156608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58547</xdr:rowOff>
    </xdr:from>
    <xdr:to>
      <xdr:col>20</xdr:col>
      <xdr:colOff>38100</xdr:colOff>
      <xdr:row>37</xdr:row>
      <xdr:rowOff>160147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151274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16891</xdr:rowOff>
    </xdr:from>
    <xdr:to>
      <xdr:col>15</xdr:col>
      <xdr:colOff>101600</xdr:colOff>
      <xdr:row>38</xdr:row>
      <xdr:rowOff>118491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109618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21590</xdr:rowOff>
    </xdr:from>
    <xdr:to>
      <xdr:col>10</xdr:col>
      <xdr:colOff>165100</xdr:colOff>
      <xdr:row>38</xdr:row>
      <xdr:rowOff>123190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114317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114554</xdr:rowOff>
    </xdr:from>
    <xdr:to>
      <xdr:col>6</xdr:col>
      <xdr:colOff>38100</xdr:colOff>
      <xdr:row>38</xdr:row>
      <xdr:rowOff>44704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35831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56429</xdr:rowOff>
    </xdr:from>
    <xdr:to>
      <xdr:col>24</xdr:col>
      <xdr:colOff>63500</xdr:colOff>
      <xdr:row>58</xdr:row>
      <xdr:rowOff>56900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0529"/>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56429</xdr:rowOff>
    </xdr:from>
    <xdr:to>
      <xdr:col>19</xdr:col>
      <xdr:colOff>177800</xdr:colOff>
      <xdr:row>58</xdr:row>
      <xdr:rowOff>68353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0529"/>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29985</xdr:rowOff>
    </xdr:from>
    <xdr:to>
      <xdr:col>15</xdr:col>
      <xdr:colOff>50800</xdr:colOff>
      <xdr:row>58</xdr:row>
      <xdr:rowOff>68353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4085"/>
          <a:ext cx="889000" cy="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29985</xdr:rowOff>
    </xdr:from>
    <xdr:to>
      <xdr:col>10</xdr:col>
      <xdr:colOff>114300</xdr:colOff>
      <xdr:row>58</xdr:row>
      <xdr:rowOff>87531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4085"/>
          <a:ext cx="889000" cy="5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6100</xdr:rowOff>
    </xdr:from>
    <xdr:to>
      <xdr:col>24</xdr:col>
      <xdr:colOff>114300</xdr:colOff>
      <xdr:row>58</xdr:row>
      <xdr:rowOff>107700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5629</xdr:rowOff>
    </xdr:from>
    <xdr:to>
      <xdr:col>20</xdr:col>
      <xdr:colOff>38100</xdr:colOff>
      <xdr:row>58</xdr:row>
      <xdr:rowOff>107229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98356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17553</xdr:rowOff>
    </xdr:from>
    <xdr:to>
      <xdr:col>15</xdr:col>
      <xdr:colOff>101600</xdr:colOff>
      <xdr:row>58</xdr:row>
      <xdr:rowOff>119153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110280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150635</xdr:rowOff>
    </xdr:from>
    <xdr:to>
      <xdr:col>10</xdr:col>
      <xdr:colOff>165100</xdr:colOff>
      <xdr:row>58</xdr:row>
      <xdr:rowOff>80785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71912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36731</xdr:rowOff>
    </xdr:from>
    <xdr:to>
      <xdr:col>6</xdr:col>
      <xdr:colOff>38100</xdr:colOff>
      <xdr:row>58</xdr:row>
      <xdr:rowOff>138331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129458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13295</xdr:rowOff>
    </xdr:from>
    <xdr:to>
      <xdr:col>24</xdr:col>
      <xdr:colOff>63500</xdr:colOff>
      <xdr:row>75</xdr:row>
      <xdr:rowOff>74263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72045"/>
          <a:ext cx="838200" cy="6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34316</xdr:rowOff>
    </xdr:from>
    <xdr:to>
      <xdr:col>19</xdr:col>
      <xdr:colOff>177800</xdr:colOff>
      <xdr:row>75</xdr:row>
      <xdr:rowOff>74263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93066"/>
          <a:ext cx="889000" cy="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34316</xdr:rowOff>
    </xdr:from>
    <xdr:to>
      <xdr:col>15</xdr:col>
      <xdr:colOff>50800</xdr:colOff>
      <xdr:row>76</xdr:row>
      <xdr:rowOff>23417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93066"/>
          <a:ext cx="889000" cy="16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18307</xdr:rowOff>
    </xdr:from>
    <xdr:to>
      <xdr:col>10</xdr:col>
      <xdr:colOff>114300</xdr:colOff>
      <xdr:row>76</xdr:row>
      <xdr:rowOff>23417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48507"/>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133945</xdr:rowOff>
    </xdr:from>
    <xdr:to>
      <xdr:col>24</xdr:col>
      <xdr:colOff>114300</xdr:colOff>
      <xdr:row>75</xdr:row>
      <xdr:rowOff>64095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156822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7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23463</xdr:rowOff>
    </xdr:from>
    <xdr:to>
      <xdr:col>20</xdr:col>
      <xdr:colOff>38100</xdr:colOff>
      <xdr:row>75</xdr:row>
      <xdr:rowOff>125063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116191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97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154966</xdr:rowOff>
    </xdr:from>
    <xdr:to>
      <xdr:col>15</xdr:col>
      <xdr:colOff>101600</xdr:colOff>
      <xdr:row>75</xdr:row>
      <xdr:rowOff>85116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101643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1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144067</xdr:rowOff>
    </xdr:from>
    <xdr:to>
      <xdr:col>10</xdr:col>
      <xdr:colOff>165100</xdr:colOff>
      <xdr:row>76</xdr:row>
      <xdr:rowOff>74217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9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138957</xdr:rowOff>
    </xdr:from>
    <xdr:to>
      <xdr:col>6</xdr:col>
      <xdr:colOff>38100</xdr:colOff>
      <xdr:row>76</xdr:row>
      <xdr:rowOff>69107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09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23107</xdr:rowOff>
    </xdr:from>
    <xdr:to>
      <xdr:col>24</xdr:col>
      <xdr:colOff>63500</xdr:colOff>
      <xdr:row>95</xdr:row>
      <xdr:rowOff>47506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10857"/>
          <a:ext cx="8382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23107</xdr:rowOff>
    </xdr:from>
    <xdr:to>
      <xdr:col>19</xdr:col>
      <xdr:colOff>177800</xdr:colOff>
      <xdr:row>95</xdr:row>
      <xdr:rowOff>87678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10857"/>
          <a:ext cx="889000" cy="6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87678</xdr:rowOff>
    </xdr:from>
    <xdr:to>
      <xdr:col>15</xdr:col>
      <xdr:colOff>50800</xdr:colOff>
      <xdr:row>96</xdr:row>
      <xdr:rowOff>44328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75428"/>
          <a:ext cx="889000" cy="1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44328</xdr:rowOff>
    </xdr:from>
    <xdr:to>
      <xdr:col>10</xdr:col>
      <xdr:colOff>114300</xdr:colOff>
      <xdr:row>96</xdr:row>
      <xdr:rowOff>98110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03528"/>
          <a:ext cx="889000" cy="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168156</xdr:rowOff>
    </xdr:from>
    <xdr:to>
      <xdr:col>24</xdr:col>
      <xdr:colOff>114300</xdr:colOff>
      <xdr:row>95</xdr:row>
      <xdr:rowOff>98306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19583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143757</xdr:rowOff>
    </xdr:from>
    <xdr:to>
      <xdr:col>20</xdr:col>
      <xdr:colOff>38100</xdr:colOff>
      <xdr:row>95</xdr:row>
      <xdr:rowOff>73907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90434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36878</xdr:rowOff>
    </xdr:from>
    <xdr:to>
      <xdr:col>15</xdr:col>
      <xdr:colOff>101600</xdr:colOff>
      <xdr:row>95</xdr:row>
      <xdr:rowOff>138478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155005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9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164978</xdr:rowOff>
    </xdr:from>
    <xdr:to>
      <xdr:col>10</xdr:col>
      <xdr:colOff>165100</xdr:colOff>
      <xdr:row>96</xdr:row>
      <xdr:rowOff>95128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86255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47310</xdr:rowOff>
    </xdr:from>
    <xdr:to>
      <xdr:col>6</xdr:col>
      <xdr:colOff>38100</xdr:colOff>
      <xdr:row>96</xdr:row>
      <xdr:rowOff>148910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140037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74778</xdr:rowOff>
    </xdr:from>
    <xdr:to>
      <xdr:col>55</xdr:col>
      <xdr:colOff>0</xdr:colOff>
      <xdr:row>38</xdr:row>
      <xdr:rowOff>77064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5898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77064</xdr:rowOff>
    </xdr:from>
    <xdr:to>
      <xdr:col>50</xdr:col>
      <xdr:colOff>114300</xdr:colOff>
      <xdr:row>38</xdr:row>
      <xdr:rowOff>78892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5921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78892</xdr:rowOff>
    </xdr:from>
    <xdr:to>
      <xdr:col>45</xdr:col>
      <xdr:colOff>177800</xdr:colOff>
      <xdr:row>38</xdr:row>
      <xdr:rowOff>81179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59399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81179</xdr:rowOff>
    </xdr:from>
    <xdr:to>
      <xdr:col>41</xdr:col>
      <xdr:colOff>50800</xdr:colOff>
      <xdr:row>38</xdr:row>
      <xdr:rowOff>81635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5962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23978</xdr:rowOff>
    </xdr:from>
    <xdr:to>
      <xdr:col>55</xdr:col>
      <xdr:colOff>50800</xdr:colOff>
      <xdr:row>38</xdr:row>
      <xdr:rowOff>125578</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110355</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26264</xdr:rowOff>
    </xdr:from>
    <xdr:to>
      <xdr:col>50</xdr:col>
      <xdr:colOff>165100</xdr:colOff>
      <xdr:row>38</xdr:row>
      <xdr:rowOff>127864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118991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28092</xdr:rowOff>
    </xdr:from>
    <xdr:to>
      <xdr:col>46</xdr:col>
      <xdr:colOff>38100</xdr:colOff>
      <xdr:row>38</xdr:row>
      <xdr:rowOff>129692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120819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30379</xdr:rowOff>
    </xdr:from>
    <xdr:to>
      <xdr:col>41</xdr:col>
      <xdr:colOff>101600</xdr:colOff>
      <xdr:row>38</xdr:row>
      <xdr:rowOff>131979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123106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30835</xdr:rowOff>
    </xdr:from>
    <xdr:to>
      <xdr:col>36</xdr:col>
      <xdr:colOff>165100</xdr:colOff>
      <xdr:row>38</xdr:row>
      <xdr:rowOff>132435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123562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6464</xdr:rowOff>
    </xdr:from>
    <xdr:to>
      <xdr:col>55</xdr:col>
      <xdr:colOff>0</xdr:colOff>
      <xdr:row>55</xdr:row>
      <xdr:rowOff>39733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36214"/>
          <a:ext cx="8382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7500</xdr:rowOff>
    </xdr:from>
    <xdr:to>
      <xdr:col>50</xdr:col>
      <xdr:colOff>114300</xdr:colOff>
      <xdr:row>55</xdr:row>
      <xdr:rowOff>39733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437250"/>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7500</xdr:rowOff>
    </xdr:from>
    <xdr:to>
      <xdr:col>45</xdr:col>
      <xdr:colOff>177800</xdr:colOff>
      <xdr:row>55</xdr:row>
      <xdr:rowOff>16515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437250"/>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16515</xdr:rowOff>
    </xdr:from>
    <xdr:to>
      <xdr:col>41</xdr:col>
      <xdr:colOff>50800</xdr:colOff>
      <xdr:row>55</xdr:row>
      <xdr:rowOff>106858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446265"/>
          <a:ext cx="8890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127114</xdr:rowOff>
    </xdr:from>
    <xdr:to>
      <xdr:col>55</xdr:col>
      <xdr:colOff>50800</xdr:colOff>
      <xdr:row>55</xdr:row>
      <xdr:rowOff>57264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149991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160383</xdr:rowOff>
    </xdr:from>
    <xdr:to>
      <xdr:col>50</xdr:col>
      <xdr:colOff>165100</xdr:colOff>
      <xdr:row>55</xdr:row>
      <xdr:rowOff>90533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107060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1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128150</xdr:rowOff>
    </xdr:from>
    <xdr:to>
      <xdr:col>46</xdr:col>
      <xdr:colOff>38100</xdr:colOff>
      <xdr:row>55</xdr:row>
      <xdr:rowOff>58300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3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74827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1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137165</xdr:rowOff>
    </xdr:from>
    <xdr:to>
      <xdr:col>41</xdr:col>
      <xdr:colOff>101600</xdr:colOff>
      <xdr:row>55</xdr:row>
      <xdr:rowOff>67315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3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83842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1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56058</xdr:rowOff>
    </xdr:from>
    <xdr:to>
      <xdr:col>36</xdr:col>
      <xdr:colOff>165100</xdr:colOff>
      <xdr:row>55</xdr:row>
      <xdr:rowOff>157658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2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67847</xdr:rowOff>
    </xdr:from>
    <xdr:to>
      <xdr:col>55</xdr:col>
      <xdr:colOff>0</xdr:colOff>
      <xdr:row>76</xdr:row>
      <xdr:rowOff>136399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98047"/>
          <a:ext cx="838200" cy="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145031</xdr:rowOff>
    </xdr:from>
    <xdr:to>
      <xdr:col>50</xdr:col>
      <xdr:colOff>114300</xdr:colOff>
      <xdr:row>76</xdr:row>
      <xdr:rowOff>136399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003781"/>
          <a:ext cx="889000" cy="16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133693</xdr:rowOff>
    </xdr:from>
    <xdr:to>
      <xdr:col>45</xdr:col>
      <xdr:colOff>177800</xdr:colOff>
      <xdr:row>75</xdr:row>
      <xdr:rowOff>145031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820993"/>
          <a:ext cx="889000" cy="1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133693</xdr:rowOff>
    </xdr:from>
    <xdr:to>
      <xdr:col>41</xdr:col>
      <xdr:colOff>50800</xdr:colOff>
      <xdr:row>77</xdr:row>
      <xdr:rowOff>98991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820993"/>
          <a:ext cx="889000" cy="4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17047</xdr:rowOff>
    </xdr:from>
    <xdr:to>
      <xdr:col>55</xdr:col>
      <xdr:colOff>50800</xdr:colOff>
      <xdr:row>76</xdr:row>
      <xdr:rowOff>118647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39923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9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85599</xdr:rowOff>
    </xdr:from>
    <xdr:to>
      <xdr:col>50</xdr:col>
      <xdr:colOff>165100</xdr:colOff>
      <xdr:row>77</xdr:row>
      <xdr:rowOff>15749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32276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94231</xdr:rowOff>
    </xdr:from>
    <xdr:to>
      <xdr:col>46</xdr:col>
      <xdr:colOff>38100</xdr:colOff>
      <xdr:row>76</xdr:row>
      <xdr:rowOff>24380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952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40908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82893</xdr:rowOff>
    </xdr:from>
    <xdr:to>
      <xdr:col>41</xdr:col>
      <xdr:colOff>101600</xdr:colOff>
      <xdr:row>75</xdr:row>
      <xdr:rowOff>13043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7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29570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5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48191</xdr:rowOff>
    </xdr:from>
    <xdr:to>
      <xdr:col>36</xdr:col>
      <xdr:colOff>165100</xdr:colOff>
      <xdr:row>77</xdr:row>
      <xdr:rowOff>149791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166318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68174</xdr:rowOff>
    </xdr:from>
    <xdr:to>
      <xdr:col>55</xdr:col>
      <xdr:colOff>0</xdr:colOff>
      <xdr:row>98</xdr:row>
      <xdr:rowOff>103967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70274"/>
          <a:ext cx="8382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68174</xdr:rowOff>
    </xdr:from>
    <xdr:to>
      <xdr:col>50</xdr:col>
      <xdr:colOff>114300</xdr:colOff>
      <xdr:row>98</xdr:row>
      <xdr:rowOff>90365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70274"/>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90365</xdr:rowOff>
    </xdr:from>
    <xdr:to>
      <xdr:col>45</xdr:col>
      <xdr:colOff>177800</xdr:colOff>
      <xdr:row>98</xdr:row>
      <xdr:rowOff>93521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92465"/>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93521</xdr:rowOff>
    </xdr:from>
    <xdr:to>
      <xdr:col>41</xdr:col>
      <xdr:colOff>50800</xdr:colOff>
      <xdr:row>98</xdr:row>
      <xdr:rowOff>98341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95621"/>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53167</xdr:rowOff>
    </xdr:from>
    <xdr:to>
      <xdr:col>55</xdr:col>
      <xdr:colOff>50800</xdr:colOff>
      <xdr:row>98</xdr:row>
      <xdr:rowOff>154767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139544</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17374</xdr:rowOff>
    </xdr:from>
    <xdr:to>
      <xdr:col>50</xdr:col>
      <xdr:colOff>165100</xdr:colOff>
      <xdr:row>98</xdr:row>
      <xdr:rowOff>118974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110101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39565</xdr:rowOff>
    </xdr:from>
    <xdr:to>
      <xdr:col>46</xdr:col>
      <xdr:colOff>38100</xdr:colOff>
      <xdr:row>98</xdr:row>
      <xdr:rowOff>141165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132292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42721</xdr:rowOff>
    </xdr:from>
    <xdr:to>
      <xdr:col>41</xdr:col>
      <xdr:colOff>101600</xdr:colOff>
      <xdr:row>98</xdr:row>
      <xdr:rowOff>144321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135448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47541</xdr:rowOff>
    </xdr:from>
    <xdr:to>
      <xdr:col>36</xdr:col>
      <xdr:colOff>165100</xdr:colOff>
      <xdr:row>98</xdr:row>
      <xdr:rowOff>149141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140268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71267</xdr:rowOff>
    </xdr:from>
    <xdr:to>
      <xdr:col>85</xdr:col>
      <xdr:colOff>127000</xdr:colOff>
      <xdr:row>38</xdr:row>
      <xdr:rowOff>19228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414917"/>
          <a:ext cx="838200" cy="1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142133</xdr:rowOff>
    </xdr:from>
    <xdr:to>
      <xdr:col>81</xdr:col>
      <xdr:colOff>50800</xdr:colOff>
      <xdr:row>38</xdr:row>
      <xdr:rowOff>19228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485783"/>
          <a:ext cx="8890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130050</xdr:rowOff>
    </xdr:from>
    <xdr:to>
      <xdr:col>76</xdr:col>
      <xdr:colOff>114300</xdr:colOff>
      <xdr:row>37</xdr:row>
      <xdr:rowOff>142133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7370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130050</xdr:rowOff>
    </xdr:from>
    <xdr:to>
      <xdr:col>71</xdr:col>
      <xdr:colOff>177800</xdr:colOff>
      <xdr:row>38</xdr:row>
      <xdr:rowOff>57388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73700"/>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20467</xdr:rowOff>
    </xdr:from>
    <xdr:to>
      <xdr:col>85</xdr:col>
      <xdr:colOff>177800</xdr:colOff>
      <xdr:row>37</xdr:row>
      <xdr:rowOff>122067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43344</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1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139878</xdr:rowOff>
    </xdr:from>
    <xdr:to>
      <xdr:col>81</xdr:col>
      <xdr:colOff>101600</xdr:colOff>
      <xdr:row>38</xdr:row>
      <xdr:rowOff>70028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91333</xdr:rowOff>
    </xdr:from>
    <xdr:to>
      <xdr:col>76</xdr:col>
      <xdr:colOff>165100</xdr:colOff>
      <xdr:row>38</xdr:row>
      <xdr:rowOff>21482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3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38010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79250</xdr:rowOff>
    </xdr:from>
    <xdr:to>
      <xdr:col>72</xdr:col>
      <xdr:colOff>38100</xdr:colOff>
      <xdr:row>38</xdr:row>
      <xdr:rowOff>9399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22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6588</xdr:rowOff>
    </xdr:from>
    <xdr:to>
      <xdr:col>67</xdr:col>
      <xdr:colOff>101600</xdr:colOff>
      <xdr:row>38</xdr:row>
      <xdr:rowOff>108188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99315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141767</xdr:rowOff>
    </xdr:from>
    <xdr:to>
      <xdr:col>85</xdr:col>
      <xdr:colOff>127000</xdr:colOff>
      <xdr:row>57</xdr:row>
      <xdr:rowOff>144105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4417"/>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142842</xdr:rowOff>
    </xdr:from>
    <xdr:to>
      <xdr:col>81</xdr:col>
      <xdr:colOff>50800</xdr:colOff>
      <xdr:row>57</xdr:row>
      <xdr:rowOff>144105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15492"/>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142842</xdr:rowOff>
    </xdr:from>
    <xdr:to>
      <xdr:col>76</xdr:col>
      <xdr:colOff>114300</xdr:colOff>
      <xdr:row>58</xdr:row>
      <xdr:rowOff>508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15492"/>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89434</xdr:rowOff>
    </xdr:from>
    <xdr:to>
      <xdr:col>71</xdr:col>
      <xdr:colOff>177800</xdr:colOff>
      <xdr:row>58</xdr:row>
      <xdr:rowOff>508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62084"/>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90967</xdr:rowOff>
    </xdr:from>
    <xdr:to>
      <xdr:col>85</xdr:col>
      <xdr:colOff>177800</xdr:colOff>
      <xdr:row>58</xdr:row>
      <xdr:rowOff>21117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69394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93305</xdr:rowOff>
    </xdr:from>
    <xdr:to>
      <xdr:col>81</xdr:col>
      <xdr:colOff>101600</xdr:colOff>
      <xdr:row>58</xdr:row>
      <xdr:rowOff>23455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39982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92042</xdr:rowOff>
    </xdr:from>
    <xdr:to>
      <xdr:col>76</xdr:col>
      <xdr:colOff>165100</xdr:colOff>
      <xdr:row>58</xdr:row>
      <xdr:rowOff>22192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38719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121158</xdr:rowOff>
    </xdr:from>
    <xdr:to>
      <xdr:col>72</xdr:col>
      <xdr:colOff>38100</xdr:colOff>
      <xdr:row>58</xdr:row>
      <xdr:rowOff>51308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67835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38634</xdr:rowOff>
    </xdr:from>
    <xdr:to>
      <xdr:col>67</xdr:col>
      <xdr:colOff>101600</xdr:colOff>
      <xdr:row>57</xdr:row>
      <xdr:rowOff>140234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156761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8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63165</xdr:rowOff>
    </xdr:from>
    <xdr:to>
      <xdr:col>85</xdr:col>
      <xdr:colOff>127000</xdr:colOff>
      <xdr:row>78</xdr:row>
      <xdr:rowOff>98850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36265"/>
          <a:ext cx="8382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52050</xdr:rowOff>
    </xdr:from>
    <xdr:to>
      <xdr:col>81</xdr:col>
      <xdr:colOff>50800</xdr:colOff>
      <xdr:row>78</xdr:row>
      <xdr:rowOff>63165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25150"/>
          <a:ext cx="889000" cy="1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52050</xdr:rowOff>
    </xdr:from>
    <xdr:to>
      <xdr:col>76</xdr:col>
      <xdr:colOff>114300</xdr:colOff>
      <xdr:row>78</xdr:row>
      <xdr:rowOff>111934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25150"/>
          <a:ext cx="889000" cy="5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57967</xdr:rowOff>
    </xdr:from>
    <xdr:to>
      <xdr:col>71</xdr:col>
      <xdr:colOff>177800</xdr:colOff>
      <xdr:row>78</xdr:row>
      <xdr:rowOff>111934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31067"/>
          <a:ext cx="889000" cy="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48050</xdr:rowOff>
    </xdr:from>
    <xdr:to>
      <xdr:col>85</xdr:col>
      <xdr:colOff>177800</xdr:colOff>
      <xdr:row>78</xdr:row>
      <xdr:rowOff>149650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168447</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12365</xdr:rowOff>
    </xdr:from>
    <xdr:to>
      <xdr:col>81</xdr:col>
      <xdr:colOff>101600</xdr:colOff>
      <xdr:row>78</xdr:row>
      <xdr:rowOff>113965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130492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6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1250</xdr:rowOff>
    </xdr:from>
    <xdr:to>
      <xdr:col>76</xdr:col>
      <xdr:colOff>165100</xdr:colOff>
      <xdr:row>78</xdr:row>
      <xdr:rowOff>102850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119377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61134</xdr:rowOff>
    </xdr:from>
    <xdr:to>
      <xdr:col>72</xdr:col>
      <xdr:colOff>38100</xdr:colOff>
      <xdr:row>78</xdr:row>
      <xdr:rowOff>162734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153861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2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7167</xdr:rowOff>
    </xdr:from>
    <xdr:to>
      <xdr:col>67</xdr:col>
      <xdr:colOff>101600</xdr:colOff>
      <xdr:row>78</xdr:row>
      <xdr:rowOff>108767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125294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68574</xdr:rowOff>
    </xdr:from>
    <xdr:to>
      <xdr:col>85</xdr:col>
      <xdr:colOff>127000</xdr:colOff>
      <xdr:row>96</xdr:row>
      <xdr:rowOff>81755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27774"/>
          <a:ext cx="8382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68574</xdr:rowOff>
    </xdr:from>
    <xdr:to>
      <xdr:col>81</xdr:col>
      <xdr:colOff>50800</xdr:colOff>
      <xdr:row>96</xdr:row>
      <xdr:rowOff>90213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27774"/>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90213</xdr:rowOff>
    </xdr:from>
    <xdr:to>
      <xdr:col>76</xdr:col>
      <xdr:colOff>114300</xdr:colOff>
      <xdr:row>96</xdr:row>
      <xdr:rowOff>98712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49413"/>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97715</xdr:rowOff>
    </xdr:from>
    <xdr:to>
      <xdr:col>71</xdr:col>
      <xdr:colOff>177800</xdr:colOff>
      <xdr:row>96</xdr:row>
      <xdr:rowOff>98712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5691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30955</xdr:rowOff>
    </xdr:from>
    <xdr:to>
      <xdr:col>85</xdr:col>
      <xdr:colOff>177800</xdr:colOff>
      <xdr:row>96</xdr:row>
      <xdr:rowOff>132555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53832</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17774</xdr:rowOff>
    </xdr:from>
    <xdr:to>
      <xdr:col>81</xdr:col>
      <xdr:colOff>101600</xdr:colOff>
      <xdr:row>96</xdr:row>
      <xdr:rowOff>119374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135901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39413</xdr:rowOff>
    </xdr:from>
    <xdr:to>
      <xdr:col>76</xdr:col>
      <xdr:colOff>165100</xdr:colOff>
      <xdr:row>96</xdr:row>
      <xdr:rowOff>141013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157540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47912</xdr:rowOff>
    </xdr:from>
    <xdr:to>
      <xdr:col>72</xdr:col>
      <xdr:colOff>38100</xdr:colOff>
      <xdr:row>96</xdr:row>
      <xdr:rowOff>149512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166039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46915</xdr:rowOff>
    </xdr:from>
    <xdr:to>
      <xdr:col>67</xdr:col>
      <xdr:colOff>101600</xdr:colOff>
      <xdr:row>96</xdr:row>
      <xdr:rowOff>148515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165042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目的別歳出のうち、類似団体と比較して特に大きいのは、農林水産業費と衛生費である。</a:t>
          </a:r>
        </a:p>
        <a:p>
          <a:r>
            <a:rPr kumimoji="1" lang="ja-JP" altLang="en-US" sz="1300">
              <a:latin typeface="ＭＳ Ｐゴシック" panose="020B0600070205080204" pitchFamily="50" charset="-128"/>
              <a:ea typeface="ＭＳ Ｐゴシック" panose="020B0600070205080204" pitchFamily="50" charset="-128"/>
            </a:rPr>
            <a:t>農林水産業費では、町の基幹産業である農林業への積極的な事業展開によるものであり、衛生費は簡易水道会計への繰出金が主なものである。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消防費については、令和５年度が増加しているが老朽化した消防団詰所の更新など緊急防災減災事業債を活用した防災対策事業にも力を入れている。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今後は、庁舎整備による総務費や学校再編に伴う校舎整備により教育費の増大が予想されるため、必要な事業の見極めや各種の調整を図っていく。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財政調整基金残高は、高度成長期に建築されたインフラの長寿命化対策や公共施設の適正化など、維持修繕事業に充てるため取り崩しを行ったが、標準財政規模の２割にあたる</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億円を目安に財政運営を行っている。</a:t>
          </a:r>
        </a:p>
        <a:p>
          <a:r>
            <a:rPr kumimoji="1" lang="ja-JP" altLang="en-US" sz="1400">
              <a:latin typeface="ＭＳ ゴシック" pitchFamily="49" charset="-128"/>
              <a:ea typeface="ＭＳ ゴシック" pitchFamily="49" charset="-128"/>
            </a:rPr>
            <a:t>自主財源とのバランスも考慮しながら適正な財政運営に努めていく。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簡易水道事業会計については、施設の老朽化等により維持修繕費が増加傾向にあり今後も増加が予想される。また、令和６年度から企業会計へ移行することにしている。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今後、普通交付税等の一般財源の確保が厳しい状況になると予想されるため、引き続き財政の健全化に努める。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簡易水道改良事業や本格始動する庁舎整備、今後控えている校舎建設などにより、今後上昇する可能性がある。引き続き、後年度に交付税算入のある地方債を活用し、大規模事業等についてはできる範囲で整理・縮小を図るなど、起債依存型の事業実施を見直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の減少、充当可能基金の増加により、全体として比率が減少した。庁舎建設や学校建設に向けて基金積立を行ってきたことから、充当可能基金が増加しているが、今後、建設事業が本格すると充当可能基金が減少していくことに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地方債についても、庁舎建設や学校建設、簡易水道施設の改良に伴う公営企業債等が今後増加する可能性があるため、起債依存型の事業実施を見直していく必要がある。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庁舎建設に向けた庁舎整備基金や校舎建設に向けた教育施設整備基金に積み立てをしたため増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庁舎整備、学校再編による統合事業に向けて財源をさらに確保しつつ、整備時に充当していく。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地域振興基金は今後も必要に応じて取り崩しを行い、寄付目的に応じた施策へ充当していく。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は、新庁舎建設に向けた庁舎整備基金と学校教育施設建設を見据えた教育施設整備基金であり、その他としてふるさと応援寄附金を一時的に受け入れる地域振興基金や、農林商工事業に充当される産業振興基金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庁舎整備基金：庁舎建設事業に充てる基金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教育施設整備基金：小中学校等の教育施設整備に充てる基金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地域振興基金：青少年の健全育成対策及び高齢化対策としての教育活動の促進及び福祉活動の促進並びに快適な生活環境の形成等に充てる基金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産業振興基金：農林業など町の基幹産業の振興や事業改善に充てる基金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地域福祉基金：地域の福祉振興のために公共、民間が行う事業に充てる基金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庁舎整備基金に３億円積立てたことによる増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教育施設整備基金に１億２千万円積立てたことによる増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を見据えて積み立てを行ってきた庁舎整備基金は、事業の着手に伴い今後は取り崩しに転ずることとなる。また、学校再編に伴い校舎整備計画も本格化することになり教育施設整備基金も今後も取り崩す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変化なし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庁舎建設、学校建設には目的基金を持っていることから、基本的に年度間の財政調整、災害等の臨時的な支出のための基金として、今後も、標準財政規模の２割を目安として運用していく。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利子分、臨時財政対策債償還分の積立による増加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臨時財政対策償還分について計画的に繰入を行う。庁舎建設、学校建設の事業が終了した段階で、目的基金の残額を減債基金に積み替えを検討したい。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6884670</v>
      </c>
      <c r="BO4" s="449"/>
      <c r="BP4" s="449"/>
      <c r="BQ4" s="449"/>
      <c r="BR4" s="449"/>
      <c r="BS4" s="449"/>
      <c r="BT4" s="449"/>
      <c r="BU4" s="450"/>
      <c r="BV4" s="448">
        <v>7257109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9.5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6487732</v>
      </c>
      <c r="BO5" s="420"/>
      <c r="BP5" s="420"/>
      <c r="BQ5" s="420"/>
      <c r="BR5" s="420"/>
      <c r="BS5" s="420"/>
      <c r="BT5" s="420"/>
      <c r="BU5" s="421"/>
      <c r="BV5" s="419">
        <v>6712763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v>
      </c>
      <c r="CU5" s="417"/>
      <c r="CV5" s="417"/>
      <c r="CW5" s="417"/>
      <c r="CX5" s="417"/>
      <c r="CY5" s="417"/>
      <c r="CZ5" s="417"/>
      <c r="DA5" s="418"/>
      <c r="DB5" s="416">
        <v>83.6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396938</v>
      </c>
      <c r="BO6" s="420"/>
      <c r="BP6" s="420"/>
      <c r="BQ6" s="420"/>
      <c r="BR6" s="420"/>
      <c r="BS6" s="420"/>
      <c r="BT6" s="420"/>
      <c r="BU6" s="421"/>
      <c r="BV6" s="419">
        <v>544346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82.3</v>
      </c>
      <c r="CU6" s="563"/>
      <c r="CV6" s="563"/>
      <c r="CW6" s="563"/>
      <c r="CX6" s="563"/>
      <c r="CY6" s="563"/>
      <c r="CZ6" s="563"/>
      <c r="DA6" s="564"/>
      <c r="DB6" s="562">
        <v>84.5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74796</v>
      </c>
      <c r="BO7" s="420"/>
      <c r="BP7" s="420"/>
      <c r="BQ7" s="420"/>
      <c r="BR7" s="420"/>
      <c r="BS7" s="420"/>
      <c r="BT7" s="420"/>
      <c r="BU7" s="421"/>
      <c r="BV7" s="419">
        <v>160844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4043258</v>
      </c>
      <c r="CU7" s="420"/>
      <c r="CV7" s="420"/>
      <c r="CW7" s="420"/>
      <c r="CX7" s="420"/>
      <c r="CY7" s="420"/>
      <c r="CZ7" s="420"/>
      <c r="DA7" s="421"/>
      <c r="DB7" s="419">
        <v>4034640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322142</v>
      </c>
      <c r="BO8" s="420"/>
      <c r="BP8" s="420"/>
      <c r="BQ8" s="420"/>
      <c r="BR8" s="420"/>
      <c r="BS8" s="420"/>
      <c r="BT8" s="420"/>
      <c r="BU8" s="421"/>
      <c r="BV8" s="419">
        <v>383502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7412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-61360</v>
      </c>
      <c r="BO9" s="420"/>
      <c r="BP9" s="420"/>
      <c r="BQ9" s="420"/>
      <c r="BR9" s="420"/>
      <c r="BS9" s="420"/>
      <c r="BT9" s="420"/>
      <c r="BU9" s="421"/>
      <c r="BV9" s="419">
        <v>-17526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12.5</v>
      </c>
      <c r="CU9" s="417"/>
      <c r="CV9" s="417"/>
      <c r="CW9" s="417"/>
      <c r="CX9" s="417"/>
      <c r="CY9" s="417"/>
      <c r="CZ9" s="417"/>
      <c r="DA9" s="418"/>
      <c r="DB9" s="416">
        <v>13.1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8392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0</v>
      </c>
      <c r="BO10" s="420"/>
      <c r="BP10" s="420"/>
      <c r="BQ10" s="420"/>
      <c r="BR10" s="420"/>
      <c r="BS10" s="420"/>
      <c r="BT10" s="420"/>
      <c r="BU10" s="421"/>
      <c r="BV10" s="419">
        <v>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7194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7029</v>
      </c>
      <c r="S13" s="507"/>
      <c r="T13" s="507"/>
      <c r="U13" s="507"/>
      <c r="V13" s="508"/>
      <c r="W13" s="509" t="s">
        <v>131</v>
      </c>
      <c r="X13" s="405"/>
      <c r="Y13" s="405"/>
      <c r="Z13" s="405"/>
      <c r="AA13" s="405"/>
      <c r="AB13" s="406"/>
      <c r="AC13" s="372">
        <v>340</v>
      </c>
      <c r="AD13" s="373"/>
      <c r="AE13" s="373"/>
      <c r="AF13" s="373"/>
      <c r="AG13" s="374"/>
      <c r="AH13" s="372">
        <v>451</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-61360</v>
      </c>
      <c r="BO13" s="420"/>
      <c r="BP13" s="420"/>
      <c r="BQ13" s="420"/>
      <c r="BR13" s="420"/>
      <c r="BS13" s="420"/>
      <c r="BT13" s="420"/>
      <c r="BU13" s="421"/>
      <c r="BV13" s="419">
        <v>-17526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7421</v>
      </c>
      <c r="S14" s="507"/>
      <c r="T14" s="507"/>
      <c r="U14" s="507"/>
      <c r="V14" s="508"/>
      <c r="W14" s="510"/>
      <c r="X14" s="408"/>
      <c r="Y14" s="408"/>
      <c r="Z14" s="408"/>
      <c r="AA14" s="408"/>
      <c r="AB14" s="409"/>
      <c r="AC14" s="499">
        <v>8.9</v>
      </c>
      <c r="AD14" s="500"/>
      <c r="AE14" s="500"/>
      <c r="AF14" s="500"/>
      <c r="AG14" s="501"/>
      <c r="AH14" s="499">
        <v>10.6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7268</v>
      </c>
      <c r="S15" s="507"/>
      <c r="T15" s="507"/>
      <c r="U15" s="507"/>
      <c r="V15" s="508"/>
      <c r="W15" s="509" t="s">
        <v>137</v>
      </c>
      <c r="X15" s="405"/>
      <c r="Y15" s="405"/>
      <c r="Z15" s="405"/>
      <c r="AA15" s="405"/>
      <c r="AB15" s="406"/>
      <c r="AC15" s="372">
        <v>1596</v>
      </c>
      <c r="AD15" s="373"/>
      <c r="AE15" s="373"/>
      <c r="AF15" s="373"/>
      <c r="AG15" s="374"/>
      <c r="AH15" s="372">
        <v>1809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1022032</v>
      </c>
      <c r="BO15" s="449"/>
      <c r="BP15" s="449"/>
      <c r="BQ15" s="449"/>
      <c r="BR15" s="449"/>
      <c r="BS15" s="449"/>
      <c r="BT15" s="449"/>
      <c r="BU15" s="450"/>
      <c r="BV15" s="448">
        <v>1003628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42</v>
      </c>
      <c r="AD16" s="500"/>
      <c r="AE16" s="500"/>
      <c r="AF16" s="500"/>
      <c r="AG16" s="501"/>
      <c r="AH16" s="499">
        <v>42.6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3778089</v>
      </c>
      <c r="BO16" s="420"/>
      <c r="BP16" s="420"/>
      <c r="BQ16" s="420"/>
      <c r="BR16" s="420"/>
      <c r="BS16" s="420"/>
      <c r="BT16" s="420"/>
      <c r="BU16" s="421"/>
      <c r="BV16" s="419">
        <v>3758516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1867</v>
      </c>
      <c r="AD17" s="373"/>
      <c r="AE17" s="373"/>
      <c r="AF17" s="373"/>
      <c r="AG17" s="374"/>
      <c r="AH17" s="372">
        <v>1991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1259812</v>
      </c>
      <c r="BO17" s="420"/>
      <c r="BP17" s="420"/>
      <c r="BQ17" s="420"/>
      <c r="BR17" s="420"/>
      <c r="BS17" s="420"/>
      <c r="BT17" s="420"/>
      <c r="BU17" s="421"/>
      <c r="BV17" s="419">
        <v>1238330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237.9</v>
      </c>
      <c r="M18" s="472"/>
      <c r="N18" s="472"/>
      <c r="O18" s="472"/>
      <c r="P18" s="472"/>
      <c r="Q18" s="472"/>
      <c r="R18" s="473"/>
      <c r="S18" s="473"/>
      <c r="T18" s="473"/>
      <c r="U18" s="473"/>
      <c r="V18" s="474"/>
      <c r="W18" s="490"/>
      <c r="X18" s="491"/>
      <c r="Y18" s="491"/>
      <c r="Z18" s="491"/>
      <c r="AA18" s="491"/>
      <c r="AB18" s="515"/>
      <c r="AC18" s="389">
        <v>49.1</v>
      </c>
      <c r="AD18" s="390"/>
      <c r="AE18" s="390"/>
      <c r="AF18" s="390"/>
      <c r="AG18" s="475"/>
      <c r="AH18" s="389">
        <v>46.8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3390831</v>
      </c>
      <c r="BO18" s="420"/>
      <c r="BP18" s="420"/>
      <c r="BQ18" s="420"/>
      <c r="BR18" s="420"/>
      <c r="BS18" s="420"/>
      <c r="BT18" s="420"/>
      <c r="BU18" s="421"/>
      <c r="BV18" s="419">
        <v>3450503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5044778</v>
      </c>
      <c r="BO19" s="420"/>
      <c r="BP19" s="420"/>
      <c r="BQ19" s="420"/>
      <c r="BR19" s="420"/>
      <c r="BS19" s="420"/>
      <c r="BT19" s="420"/>
      <c r="BU19" s="421"/>
      <c r="BV19" s="419">
        <v>5144009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2872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4204070</v>
      </c>
      <c r="BO22" s="449"/>
      <c r="BP22" s="449"/>
      <c r="BQ22" s="449"/>
      <c r="BR22" s="449"/>
      <c r="BS22" s="449"/>
      <c r="BT22" s="449"/>
      <c r="BU22" s="450"/>
      <c r="BV22" s="448">
        <v>4382996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3634797</v>
      </c>
      <c r="BO23" s="420"/>
      <c r="BP23" s="420"/>
      <c r="BQ23" s="420"/>
      <c r="BR23" s="420"/>
      <c r="BS23" s="420"/>
      <c r="BT23" s="420"/>
      <c r="BU23" s="421"/>
      <c r="BV23" s="419">
        <v>3619493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6750</v>
      </c>
      <c r="R24" s="373"/>
      <c r="S24" s="373"/>
      <c r="T24" s="373"/>
      <c r="U24" s="373"/>
      <c r="V24" s="374"/>
      <c r="W24" s="462"/>
      <c r="X24" s="399"/>
      <c r="Y24" s="400"/>
      <c r="Z24" s="375" t="s">
        <v>162</v>
      </c>
      <c r="AA24" s="376"/>
      <c r="AB24" s="376"/>
      <c r="AC24" s="376"/>
      <c r="AD24" s="376"/>
      <c r="AE24" s="376"/>
      <c r="AF24" s="376"/>
      <c r="AG24" s="377"/>
      <c r="AH24" s="372">
        <v>113</v>
      </c>
      <c r="AI24" s="373"/>
      <c r="AJ24" s="373"/>
      <c r="AK24" s="373"/>
      <c r="AL24" s="374"/>
      <c r="AM24" s="372">
        <v>320920</v>
      </c>
      <c r="AN24" s="373"/>
      <c r="AO24" s="373"/>
      <c r="AP24" s="373"/>
      <c r="AQ24" s="373"/>
      <c r="AR24" s="374"/>
      <c r="AS24" s="372">
        <v>2840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3539752</v>
      </c>
      <c r="BO24" s="420"/>
      <c r="BP24" s="420"/>
      <c r="BQ24" s="420"/>
      <c r="BR24" s="420"/>
      <c r="BS24" s="420"/>
      <c r="BT24" s="420"/>
      <c r="BU24" s="421"/>
      <c r="BV24" s="419">
        <v>3538286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52515</v>
      </c>
      <c r="BO25" s="449"/>
      <c r="BP25" s="449"/>
      <c r="BQ25" s="449"/>
      <c r="BR25" s="449"/>
      <c r="BS25" s="449"/>
      <c r="BT25" s="449"/>
      <c r="BU25" s="450"/>
      <c r="BV25" s="448">
        <v>101798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2800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50000</v>
      </c>
      <c r="BO27" s="454"/>
      <c r="BP27" s="454"/>
      <c r="BQ27" s="454"/>
      <c r="BR27" s="454"/>
      <c r="BS27" s="454"/>
      <c r="BT27" s="454"/>
      <c r="BU27" s="455"/>
      <c r="BV27" s="453">
        <v>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2250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800000</v>
      </c>
      <c r="BO28" s="449"/>
      <c r="BP28" s="449"/>
      <c r="BQ28" s="449"/>
      <c r="BR28" s="449"/>
      <c r="BS28" s="449"/>
      <c r="BT28" s="449"/>
      <c r="BU28" s="450"/>
      <c r="BV28" s="448">
        <v>800000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7</v>
      </c>
      <c r="M29" s="373"/>
      <c r="N29" s="373"/>
      <c r="O29" s="373"/>
      <c r="P29" s="374"/>
      <c r="Q29" s="372">
        <v>2150</v>
      </c>
      <c r="R29" s="373"/>
      <c r="S29" s="373"/>
      <c r="T29" s="373"/>
      <c r="U29" s="373"/>
      <c r="V29" s="374"/>
      <c r="W29" s="463"/>
      <c r="X29" s="464"/>
      <c r="Y29" s="465"/>
      <c r="Z29" s="375" t="s">
        <v>178</v>
      </c>
      <c r="AA29" s="376"/>
      <c r="AB29" s="376"/>
      <c r="AC29" s="376"/>
      <c r="AD29" s="376"/>
      <c r="AE29" s="376"/>
      <c r="AF29" s="376"/>
      <c r="AG29" s="377"/>
      <c r="AH29" s="372">
        <v>113</v>
      </c>
      <c r="AI29" s="373"/>
      <c r="AJ29" s="373"/>
      <c r="AK29" s="373"/>
      <c r="AL29" s="374"/>
      <c r="AM29" s="372">
        <v>320920</v>
      </c>
      <c r="AN29" s="373"/>
      <c r="AO29" s="373"/>
      <c r="AP29" s="373"/>
      <c r="AQ29" s="373"/>
      <c r="AR29" s="374"/>
      <c r="AS29" s="372">
        <v>2840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95470</v>
      </c>
      <c r="BO29" s="420"/>
      <c r="BP29" s="420"/>
      <c r="BQ29" s="420"/>
      <c r="BR29" s="420"/>
      <c r="BS29" s="420"/>
      <c r="BT29" s="420"/>
      <c r="BU29" s="421"/>
      <c r="BV29" s="419">
        <v>87570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3263850</v>
      </c>
      <c r="BO30" s="454"/>
      <c r="BP30" s="454"/>
      <c r="BQ30" s="454"/>
      <c r="BR30" s="454"/>
      <c r="BS30" s="454"/>
      <c r="BT30" s="454"/>
      <c r="BU30" s="455"/>
      <c r="BV30" s="453">
        <v>2776570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岐阜県市町村職員退職手当組合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白川町農業開発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地域振興券交付事業特別会計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白川野菜村チャオ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可茂衛生施設利用組合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てまひまグループ</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岐阜県後期高齢者医療広域連合（一般会計）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美濃白川クオーレの里</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岐阜県後期高齢者医療広域連合（特別会計）</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美濃白川楽集館</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可茂消防事務組合</v>
      </c>
      <c r="BZ39" s="368"/>
      <c r="CA39" s="368"/>
      <c r="CB39" s="368"/>
      <c r="CC39" s="368"/>
      <c r="CD39" s="368"/>
      <c r="CE39" s="368"/>
      <c r="CF39" s="368"/>
      <c r="CG39" s="368"/>
      <c r="CH39" s="368"/>
      <c r="CI39" s="368"/>
      <c r="CJ39" s="368"/>
      <c r="CK39" s="368"/>
      <c r="CL39" s="368"/>
      <c r="CM39" s="368"/>
      <c r="CN39" s="181"/>
      <c r="CO39" s="367">
        <f t="shared" si="3"/>
        <v>19</v>
      </c>
      <c r="CP39" s="367"/>
      <c r="CQ39" s="368" t="str">
        <f>IF('各会計、関係団体の財政状況及び健全化判断比率'!BS12="","",'各会計、関係団体の財政状況及び健全化判断比率'!BS12)</f>
        <v>佐見とうふ豆の力</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可茂公設地方卸売市場</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VYKKKc46eNI3F7etoElBvlPrg18h7lpKFgq33dI9dHFWIYWzwCODec3gECj5S/PygkveZGn2YMxtw88VcJXQw==" saltValue="vxbMcIJLhWbrRlRMNNG0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963394</v>
      </c>
      <c r="S5" s="677"/>
      <c r="T5" s="677"/>
      <c r="U5" s="677"/>
      <c r="V5" s="677"/>
      <c r="W5" s="677"/>
      <c r="X5" s="677"/>
      <c r="Y5" s="702"/>
      <c r="Z5" s="715">
        <v>14</v>
      </c>
      <c r="AA5" s="715"/>
      <c r="AB5" s="715"/>
      <c r="AC5" s="715"/>
      <c r="AD5" s="716">
        <v>963394</v>
      </c>
      <c r="AE5" s="716"/>
      <c r="AF5" s="716"/>
      <c r="AG5" s="716"/>
      <c r="AH5" s="716"/>
      <c r="AI5" s="716"/>
      <c r="AJ5" s="716"/>
      <c r="AK5" s="716"/>
      <c r="AL5" s="703">
        <v>23.4</v>
      </c>
      <c r="AM5" s="685"/>
      <c r="AN5" s="685"/>
      <c r="AO5" s="704"/>
      <c r="AP5" s="679" t="s">
        <v>217</v>
      </c>
      <c r="AQ5" s="680"/>
      <c r="AR5" s="680"/>
      <c r="AS5" s="680"/>
      <c r="AT5" s="680"/>
      <c r="AU5" s="680"/>
      <c r="AV5" s="680"/>
      <c r="AW5" s="680"/>
      <c r="AX5" s="680"/>
      <c r="AY5" s="680"/>
      <c r="AZ5" s="680"/>
      <c r="BA5" s="680"/>
      <c r="BB5" s="680"/>
      <c r="BC5" s="680"/>
      <c r="BD5" s="680"/>
      <c r="BE5" s="680"/>
      <c r="BF5" s="681"/>
      <c r="BG5" s="621">
        <v>963394</v>
      </c>
      <c r="BH5" s="622"/>
      <c r="BI5" s="622"/>
      <c r="BJ5" s="622"/>
      <c r="BK5" s="622"/>
      <c r="BL5" s="622"/>
      <c r="BM5" s="622"/>
      <c r="BN5" s="623"/>
      <c r="BO5" s="659">
        <v>100</v>
      </c>
      <c r="BP5" s="659"/>
      <c r="BQ5" s="659"/>
      <c r="BR5" s="659"/>
      <c r="BS5" s="660">
        <v>72514</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135073</v>
      </c>
      <c r="S6" s="622"/>
      <c r="T6" s="622"/>
      <c r="U6" s="622"/>
      <c r="V6" s="622"/>
      <c r="W6" s="622"/>
      <c r="X6" s="622"/>
      <c r="Y6" s="623"/>
      <c r="Z6" s="659">
        <v>2</v>
      </c>
      <c r="AA6" s="659"/>
      <c r="AB6" s="659"/>
      <c r="AC6" s="659"/>
      <c r="AD6" s="660">
        <v>135073</v>
      </c>
      <c r="AE6" s="660"/>
      <c r="AF6" s="660"/>
      <c r="AG6" s="660"/>
      <c r="AH6" s="660"/>
      <c r="AI6" s="660"/>
      <c r="AJ6" s="660"/>
      <c r="AK6" s="660"/>
      <c r="AL6" s="624">
        <v>3.3</v>
      </c>
      <c r="AM6" s="625"/>
      <c r="AN6" s="625"/>
      <c r="AO6" s="661"/>
      <c r="AP6" s="618" t="s">
        <v>222</v>
      </c>
      <c r="AQ6" s="619"/>
      <c r="AR6" s="619"/>
      <c r="AS6" s="619"/>
      <c r="AT6" s="619"/>
      <c r="AU6" s="619"/>
      <c r="AV6" s="619"/>
      <c r="AW6" s="619"/>
      <c r="AX6" s="619"/>
      <c r="AY6" s="619"/>
      <c r="AZ6" s="619"/>
      <c r="BA6" s="619"/>
      <c r="BB6" s="619"/>
      <c r="BC6" s="619"/>
      <c r="BD6" s="619"/>
      <c r="BE6" s="619"/>
      <c r="BF6" s="620"/>
      <c r="BG6" s="621">
        <v>963394</v>
      </c>
      <c r="BH6" s="622"/>
      <c r="BI6" s="622"/>
      <c r="BJ6" s="622"/>
      <c r="BK6" s="622"/>
      <c r="BL6" s="622"/>
      <c r="BM6" s="622"/>
      <c r="BN6" s="623"/>
      <c r="BO6" s="659">
        <v>100</v>
      </c>
      <c r="BP6" s="659"/>
      <c r="BQ6" s="659"/>
      <c r="BR6" s="659"/>
      <c r="BS6" s="660">
        <v>72514</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61847</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61847</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259</v>
      </c>
      <c r="S7" s="622"/>
      <c r="T7" s="622"/>
      <c r="U7" s="622"/>
      <c r="V7" s="622"/>
      <c r="W7" s="622"/>
      <c r="X7" s="622"/>
      <c r="Y7" s="623"/>
      <c r="Z7" s="659">
        <v>0</v>
      </c>
      <c r="AA7" s="659"/>
      <c r="AB7" s="659"/>
      <c r="AC7" s="659"/>
      <c r="AD7" s="660">
        <v>259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313432</v>
      </c>
      <c r="BH7" s="622"/>
      <c r="BI7" s="622"/>
      <c r="BJ7" s="622"/>
      <c r="BK7" s="622"/>
      <c r="BL7" s="622"/>
      <c r="BM7" s="622"/>
      <c r="BN7" s="623"/>
      <c r="BO7" s="659">
        <v>32.5</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1302855</v>
      </c>
      <c r="CS7" s="622"/>
      <c r="CT7" s="622"/>
      <c r="CU7" s="622"/>
      <c r="CV7" s="622"/>
      <c r="CW7" s="622"/>
      <c r="CX7" s="622"/>
      <c r="CY7" s="623"/>
      <c r="CZ7" s="659">
        <v>20.100000000000001</v>
      </c>
      <c r="DA7" s="659"/>
      <c r="DB7" s="659"/>
      <c r="DC7" s="659"/>
      <c r="DD7" s="627">
        <v>113062</v>
      </c>
      <c r="DE7" s="622"/>
      <c r="DF7" s="622"/>
      <c r="DG7" s="622"/>
      <c r="DH7" s="622"/>
      <c r="DI7" s="622"/>
      <c r="DJ7" s="622"/>
      <c r="DK7" s="622"/>
      <c r="DL7" s="622"/>
      <c r="DM7" s="622"/>
      <c r="DN7" s="622"/>
      <c r="DO7" s="622"/>
      <c r="DP7" s="623"/>
      <c r="DQ7" s="627">
        <v>1113146</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5036</v>
      </c>
      <c r="S8" s="622"/>
      <c r="T8" s="622"/>
      <c r="U8" s="622"/>
      <c r="V8" s="622"/>
      <c r="W8" s="622"/>
      <c r="X8" s="622"/>
      <c r="Y8" s="623"/>
      <c r="Z8" s="659">
        <v>0.1</v>
      </c>
      <c r="AA8" s="659"/>
      <c r="AB8" s="659"/>
      <c r="AC8" s="659"/>
      <c r="AD8" s="660">
        <v>5036</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13541</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1382096</v>
      </c>
      <c r="CS8" s="622"/>
      <c r="CT8" s="622"/>
      <c r="CU8" s="622"/>
      <c r="CV8" s="622"/>
      <c r="CW8" s="622"/>
      <c r="CX8" s="622"/>
      <c r="CY8" s="623"/>
      <c r="CZ8" s="659">
        <v>21.3</v>
      </c>
      <c r="DA8" s="659"/>
      <c r="DB8" s="659"/>
      <c r="DC8" s="659"/>
      <c r="DD8" s="627">
        <v>800</v>
      </c>
      <c r="DE8" s="622"/>
      <c r="DF8" s="622"/>
      <c r="DG8" s="622"/>
      <c r="DH8" s="622"/>
      <c r="DI8" s="622"/>
      <c r="DJ8" s="622"/>
      <c r="DK8" s="622"/>
      <c r="DL8" s="622"/>
      <c r="DM8" s="622"/>
      <c r="DN8" s="622"/>
      <c r="DO8" s="622"/>
      <c r="DP8" s="623"/>
      <c r="DQ8" s="627">
        <v>843962</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5628</v>
      </c>
      <c r="S9" s="622"/>
      <c r="T9" s="622"/>
      <c r="U9" s="622"/>
      <c r="V9" s="622"/>
      <c r="W9" s="622"/>
      <c r="X9" s="622"/>
      <c r="Y9" s="623"/>
      <c r="Z9" s="659">
        <v>0.1</v>
      </c>
      <c r="AA9" s="659"/>
      <c r="AB9" s="659"/>
      <c r="AC9" s="659"/>
      <c r="AD9" s="660">
        <v>5628</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267369</v>
      </c>
      <c r="BH9" s="622"/>
      <c r="BI9" s="622"/>
      <c r="BJ9" s="622"/>
      <c r="BK9" s="622"/>
      <c r="BL9" s="622"/>
      <c r="BM9" s="622"/>
      <c r="BN9" s="623"/>
      <c r="BO9" s="659">
        <v>27.8</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644573</v>
      </c>
      <c r="CS9" s="622"/>
      <c r="CT9" s="622"/>
      <c r="CU9" s="622"/>
      <c r="CV9" s="622"/>
      <c r="CW9" s="622"/>
      <c r="CX9" s="622"/>
      <c r="CY9" s="623"/>
      <c r="CZ9" s="659">
        <v>9.9</v>
      </c>
      <c r="DA9" s="659"/>
      <c r="DB9" s="659"/>
      <c r="DC9" s="659"/>
      <c r="DD9" s="627">
        <v>17201</v>
      </c>
      <c r="DE9" s="622"/>
      <c r="DF9" s="622"/>
      <c r="DG9" s="622"/>
      <c r="DH9" s="622"/>
      <c r="DI9" s="622"/>
      <c r="DJ9" s="622"/>
      <c r="DK9" s="622"/>
      <c r="DL9" s="622"/>
      <c r="DM9" s="622"/>
      <c r="DN9" s="622"/>
      <c r="DO9" s="622"/>
      <c r="DP9" s="623"/>
      <c r="DQ9" s="627">
        <v>583714</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22657</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1018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18</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187073</v>
      </c>
      <c r="S11" s="622"/>
      <c r="T11" s="622"/>
      <c r="U11" s="622"/>
      <c r="V11" s="622"/>
      <c r="W11" s="622"/>
      <c r="X11" s="622"/>
      <c r="Y11" s="623"/>
      <c r="Z11" s="624">
        <v>2.7</v>
      </c>
      <c r="AA11" s="625"/>
      <c r="AB11" s="625"/>
      <c r="AC11" s="626"/>
      <c r="AD11" s="627">
        <v>187073</v>
      </c>
      <c r="AE11" s="622"/>
      <c r="AF11" s="622"/>
      <c r="AG11" s="622"/>
      <c r="AH11" s="622"/>
      <c r="AI11" s="622"/>
      <c r="AJ11" s="622"/>
      <c r="AK11" s="623"/>
      <c r="AL11" s="624">
        <v>4.5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9865</v>
      </c>
      <c r="BH11" s="622"/>
      <c r="BI11" s="622"/>
      <c r="BJ11" s="622"/>
      <c r="BK11" s="622"/>
      <c r="BL11" s="622"/>
      <c r="BM11" s="622"/>
      <c r="BN11" s="623"/>
      <c r="BO11" s="659">
        <v>1</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683320</v>
      </c>
      <c r="CS11" s="622"/>
      <c r="CT11" s="622"/>
      <c r="CU11" s="622"/>
      <c r="CV11" s="622"/>
      <c r="CW11" s="622"/>
      <c r="CX11" s="622"/>
      <c r="CY11" s="623"/>
      <c r="CZ11" s="659">
        <v>10.5</v>
      </c>
      <c r="DA11" s="659"/>
      <c r="DB11" s="659"/>
      <c r="DC11" s="659"/>
      <c r="DD11" s="627">
        <v>197596</v>
      </c>
      <c r="DE11" s="622"/>
      <c r="DF11" s="622"/>
      <c r="DG11" s="622"/>
      <c r="DH11" s="622"/>
      <c r="DI11" s="622"/>
      <c r="DJ11" s="622"/>
      <c r="DK11" s="622"/>
      <c r="DL11" s="622"/>
      <c r="DM11" s="622"/>
      <c r="DN11" s="622"/>
      <c r="DO11" s="622"/>
      <c r="DP11" s="623"/>
      <c r="DQ11" s="627">
        <v>339387</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9893</v>
      </c>
      <c r="S12" s="622"/>
      <c r="T12" s="622"/>
      <c r="U12" s="622"/>
      <c r="V12" s="622"/>
      <c r="W12" s="622"/>
      <c r="X12" s="622"/>
      <c r="Y12" s="623"/>
      <c r="Z12" s="659">
        <v>0.1</v>
      </c>
      <c r="AA12" s="659"/>
      <c r="AB12" s="659"/>
      <c r="AC12" s="659"/>
      <c r="AD12" s="660">
        <v>9893</v>
      </c>
      <c r="AE12" s="660"/>
      <c r="AF12" s="660"/>
      <c r="AG12" s="660"/>
      <c r="AH12" s="660"/>
      <c r="AI12" s="660"/>
      <c r="AJ12" s="660"/>
      <c r="AK12" s="660"/>
      <c r="AL12" s="624">
        <v>0.2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585509</v>
      </c>
      <c r="BH12" s="622"/>
      <c r="BI12" s="622"/>
      <c r="BJ12" s="622"/>
      <c r="BK12" s="622"/>
      <c r="BL12" s="622"/>
      <c r="BM12" s="622"/>
      <c r="BN12" s="623"/>
      <c r="BO12" s="659">
        <v>60.8</v>
      </c>
      <c r="BP12" s="659"/>
      <c r="BQ12" s="659"/>
      <c r="BR12" s="659"/>
      <c r="BS12" s="660">
        <v>72514</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326307</v>
      </c>
      <c r="CS12" s="622"/>
      <c r="CT12" s="622"/>
      <c r="CU12" s="622"/>
      <c r="CV12" s="622"/>
      <c r="CW12" s="622"/>
      <c r="CX12" s="622"/>
      <c r="CY12" s="623"/>
      <c r="CZ12" s="659">
        <v>5</v>
      </c>
      <c r="DA12" s="659"/>
      <c r="DB12" s="659"/>
      <c r="DC12" s="659"/>
      <c r="DD12" s="627">
        <v>39317</v>
      </c>
      <c r="DE12" s="622"/>
      <c r="DF12" s="622"/>
      <c r="DG12" s="622"/>
      <c r="DH12" s="622"/>
      <c r="DI12" s="622"/>
      <c r="DJ12" s="622"/>
      <c r="DK12" s="622"/>
      <c r="DL12" s="622"/>
      <c r="DM12" s="622"/>
      <c r="DN12" s="622"/>
      <c r="DO12" s="622"/>
      <c r="DP12" s="623"/>
      <c r="DQ12" s="627">
        <v>173737</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585467</v>
      </c>
      <c r="BH13" s="622"/>
      <c r="BI13" s="622"/>
      <c r="BJ13" s="622"/>
      <c r="BK13" s="622"/>
      <c r="BL13" s="622"/>
      <c r="BM13" s="622"/>
      <c r="BN13" s="623"/>
      <c r="BO13" s="659">
        <v>60.8</v>
      </c>
      <c r="BP13" s="659"/>
      <c r="BQ13" s="659"/>
      <c r="BR13" s="659"/>
      <c r="BS13" s="660">
        <v>72514</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422696</v>
      </c>
      <c r="CS13" s="622"/>
      <c r="CT13" s="622"/>
      <c r="CU13" s="622"/>
      <c r="CV13" s="622"/>
      <c r="CW13" s="622"/>
      <c r="CX13" s="622"/>
      <c r="CY13" s="623"/>
      <c r="CZ13" s="659">
        <v>6.5</v>
      </c>
      <c r="DA13" s="659"/>
      <c r="DB13" s="659"/>
      <c r="DC13" s="659"/>
      <c r="DD13" s="627">
        <v>353821</v>
      </c>
      <c r="DE13" s="622"/>
      <c r="DF13" s="622"/>
      <c r="DG13" s="622"/>
      <c r="DH13" s="622"/>
      <c r="DI13" s="622"/>
      <c r="DJ13" s="622"/>
      <c r="DK13" s="622"/>
      <c r="DL13" s="622"/>
      <c r="DM13" s="622"/>
      <c r="DN13" s="622"/>
      <c r="DO13" s="622"/>
      <c r="DP13" s="623"/>
      <c r="DQ13" s="627">
        <v>101371</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82</v>
      </c>
      <c r="S14" s="622"/>
      <c r="T14" s="622"/>
      <c r="U14" s="622"/>
      <c r="V14" s="622"/>
      <c r="W14" s="622"/>
      <c r="X14" s="622"/>
      <c r="Y14" s="623"/>
      <c r="Z14" s="659">
        <v>0</v>
      </c>
      <c r="AA14" s="659"/>
      <c r="AB14" s="659"/>
      <c r="AC14" s="659"/>
      <c r="AD14" s="660">
        <v>82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34264</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307120</v>
      </c>
      <c r="CS14" s="622"/>
      <c r="CT14" s="622"/>
      <c r="CU14" s="622"/>
      <c r="CV14" s="622"/>
      <c r="CW14" s="622"/>
      <c r="CX14" s="622"/>
      <c r="CY14" s="623"/>
      <c r="CZ14" s="659">
        <v>4.7</v>
      </c>
      <c r="DA14" s="659"/>
      <c r="DB14" s="659"/>
      <c r="DC14" s="659"/>
      <c r="DD14" s="627">
        <v>69615</v>
      </c>
      <c r="DE14" s="622"/>
      <c r="DF14" s="622"/>
      <c r="DG14" s="622"/>
      <c r="DH14" s="622"/>
      <c r="DI14" s="622"/>
      <c r="DJ14" s="622"/>
      <c r="DK14" s="622"/>
      <c r="DL14" s="622"/>
      <c r="DM14" s="622"/>
      <c r="DN14" s="622"/>
      <c r="DO14" s="622"/>
      <c r="DP14" s="623"/>
      <c r="DQ14" s="627">
        <v>233378</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30189</v>
      </c>
      <c r="BH15" s="622"/>
      <c r="BI15" s="622"/>
      <c r="BJ15" s="622"/>
      <c r="BK15" s="622"/>
      <c r="BL15" s="622"/>
      <c r="BM15" s="622"/>
      <c r="BN15" s="623"/>
      <c r="BO15" s="659">
        <v>3.1</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660894</v>
      </c>
      <c r="CS15" s="622"/>
      <c r="CT15" s="622"/>
      <c r="CU15" s="622"/>
      <c r="CV15" s="622"/>
      <c r="CW15" s="622"/>
      <c r="CX15" s="622"/>
      <c r="CY15" s="623"/>
      <c r="CZ15" s="659">
        <v>10.199999999999999</v>
      </c>
      <c r="DA15" s="659"/>
      <c r="DB15" s="659"/>
      <c r="DC15" s="659"/>
      <c r="DD15" s="627">
        <v>31305</v>
      </c>
      <c r="DE15" s="622"/>
      <c r="DF15" s="622"/>
      <c r="DG15" s="622"/>
      <c r="DH15" s="622"/>
      <c r="DI15" s="622"/>
      <c r="DJ15" s="622"/>
      <c r="DK15" s="622"/>
      <c r="DL15" s="622"/>
      <c r="DM15" s="622"/>
      <c r="DN15" s="622"/>
      <c r="DO15" s="622"/>
      <c r="DP15" s="623"/>
      <c r="DQ15" s="627">
        <v>537341</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9821</v>
      </c>
      <c r="S16" s="622"/>
      <c r="T16" s="622"/>
      <c r="U16" s="622"/>
      <c r="V16" s="622"/>
      <c r="W16" s="622"/>
      <c r="X16" s="622"/>
      <c r="Y16" s="623"/>
      <c r="Z16" s="659">
        <v>0.1</v>
      </c>
      <c r="AA16" s="659"/>
      <c r="AB16" s="659"/>
      <c r="AC16" s="659"/>
      <c r="AD16" s="660">
        <v>9821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64280</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29213</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15785</v>
      </c>
      <c r="S17" s="622"/>
      <c r="T17" s="622"/>
      <c r="U17" s="622"/>
      <c r="V17" s="622"/>
      <c r="W17" s="622"/>
      <c r="X17" s="622"/>
      <c r="Y17" s="623"/>
      <c r="Z17" s="659">
        <v>0.2</v>
      </c>
      <c r="AA17" s="659"/>
      <c r="AB17" s="659"/>
      <c r="AC17" s="659"/>
      <c r="AD17" s="660">
        <v>15785</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630726</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630726</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2860</v>
      </c>
      <c r="S18" s="622"/>
      <c r="T18" s="622"/>
      <c r="U18" s="622"/>
      <c r="V18" s="622"/>
      <c r="W18" s="622"/>
      <c r="X18" s="622"/>
      <c r="Y18" s="623"/>
      <c r="Z18" s="659">
        <v>0</v>
      </c>
      <c r="AA18" s="659"/>
      <c r="AB18" s="659"/>
      <c r="AC18" s="659"/>
      <c r="AD18" s="660">
        <v>2860</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1911</v>
      </c>
      <c r="S19" s="622"/>
      <c r="T19" s="622"/>
      <c r="U19" s="622"/>
      <c r="V19" s="622"/>
      <c r="W19" s="622"/>
      <c r="X19" s="622"/>
      <c r="Y19" s="623"/>
      <c r="Z19" s="659">
        <v>0</v>
      </c>
      <c r="AA19" s="659"/>
      <c r="AB19" s="659"/>
      <c r="AC19" s="659"/>
      <c r="AD19" s="660">
        <v>1911</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949</v>
      </c>
      <c r="S20" s="622"/>
      <c r="T20" s="622"/>
      <c r="U20" s="622"/>
      <c r="V20" s="622"/>
      <c r="W20" s="622"/>
      <c r="X20" s="622"/>
      <c r="Y20" s="623"/>
      <c r="Z20" s="659">
        <v>0</v>
      </c>
      <c r="AA20" s="659"/>
      <c r="AB20" s="659"/>
      <c r="AC20" s="659"/>
      <c r="AD20" s="660">
        <v>949</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6487732</v>
      </c>
      <c r="CS20" s="622"/>
      <c r="CT20" s="622"/>
      <c r="CU20" s="622"/>
      <c r="CV20" s="622"/>
      <c r="CW20" s="622"/>
      <c r="CX20" s="622"/>
      <c r="CY20" s="623"/>
      <c r="CZ20" s="659">
        <v>100</v>
      </c>
      <c r="DA20" s="659"/>
      <c r="DB20" s="659"/>
      <c r="DC20" s="659"/>
      <c r="DD20" s="627">
        <v>822717</v>
      </c>
      <c r="DE20" s="622"/>
      <c r="DF20" s="622"/>
      <c r="DG20" s="622"/>
      <c r="DH20" s="622"/>
      <c r="DI20" s="622"/>
      <c r="DJ20" s="622"/>
      <c r="DK20" s="622"/>
      <c r="DL20" s="622"/>
      <c r="DM20" s="622"/>
      <c r="DN20" s="622"/>
      <c r="DO20" s="622"/>
      <c r="DP20" s="623"/>
      <c r="DQ20" s="627">
        <v>4647840</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3019962</v>
      </c>
      <c r="S21" s="622"/>
      <c r="T21" s="622"/>
      <c r="U21" s="622"/>
      <c r="V21" s="622"/>
      <c r="W21" s="622"/>
      <c r="X21" s="622"/>
      <c r="Y21" s="623"/>
      <c r="Z21" s="659">
        <v>43.9</v>
      </c>
      <c r="AA21" s="659"/>
      <c r="AB21" s="659"/>
      <c r="AC21" s="659"/>
      <c r="AD21" s="660">
        <v>2764647</v>
      </c>
      <c r="AE21" s="660"/>
      <c r="AF21" s="660"/>
      <c r="AG21" s="660"/>
      <c r="AH21" s="660"/>
      <c r="AI21" s="660"/>
      <c r="AJ21" s="660"/>
      <c r="AK21" s="660"/>
      <c r="AL21" s="624">
        <v>67.099999999999994</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2764647</v>
      </c>
      <c r="S22" s="622"/>
      <c r="T22" s="622"/>
      <c r="U22" s="622"/>
      <c r="V22" s="622"/>
      <c r="W22" s="622"/>
      <c r="X22" s="622"/>
      <c r="Y22" s="623"/>
      <c r="Z22" s="659">
        <v>40.200000000000003</v>
      </c>
      <c r="AA22" s="659"/>
      <c r="AB22" s="659"/>
      <c r="AC22" s="659"/>
      <c r="AD22" s="660">
        <v>2764647</v>
      </c>
      <c r="AE22" s="660"/>
      <c r="AF22" s="660"/>
      <c r="AG22" s="660"/>
      <c r="AH22" s="660"/>
      <c r="AI22" s="660"/>
      <c r="AJ22" s="660"/>
      <c r="AK22" s="660"/>
      <c r="AL22" s="624">
        <v>67.099999999999994</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255315</v>
      </c>
      <c r="S23" s="622"/>
      <c r="T23" s="622"/>
      <c r="U23" s="622"/>
      <c r="V23" s="622"/>
      <c r="W23" s="622"/>
      <c r="X23" s="622"/>
      <c r="Y23" s="623"/>
      <c r="Z23" s="659">
        <v>3.7</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2299187</v>
      </c>
      <c r="CS24" s="677"/>
      <c r="CT24" s="677"/>
      <c r="CU24" s="677"/>
      <c r="CV24" s="677"/>
      <c r="CW24" s="677"/>
      <c r="CX24" s="677"/>
      <c r="CY24" s="702"/>
      <c r="CZ24" s="703">
        <v>35.4</v>
      </c>
      <c r="DA24" s="685"/>
      <c r="DB24" s="685"/>
      <c r="DC24" s="705"/>
      <c r="DD24" s="701">
        <v>1918152</v>
      </c>
      <c r="DE24" s="677"/>
      <c r="DF24" s="677"/>
      <c r="DG24" s="677"/>
      <c r="DH24" s="677"/>
      <c r="DI24" s="677"/>
      <c r="DJ24" s="677"/>
      <c r="DK24" s="702"/>
      <c r="DL24" s="701">
        <v>1834274</v>
      </c>
      <c r="DM24" s="677"/>
      <c r="DN24" s="677"/>
      <c r="DO24" s="677"/>
      <c r="DP24" s="677"/>
      <c r="DQ24" s="677"/>
      <c r="DR24" s="677"/>
      <c r="DS24" s="677"/>
      <c r="DT24" s="677"/>
      <c r="DU24" s="677"/>
      <c r="DV24" s="702"/>
      <c r="DW24" s="703">
        <v>44.3</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4354866</v>
      </c>
      <c r="S25" s="622"/>
      <c r="T25" s="622"/>
      <c r="U25" s="622"/>
      <c r="V25" s="622"/>
      <c r="W25" s="622"/>
      <c r="X25" s="622"/>
      <c r="Y25" s="623"/>
      <c r="Z25" s="659">
        <v>63.3</v>
      </c>
      <c r="AA25" s="659"/>
      <c r="AB25" s="659"/>
      <c r="AC25" s="659"/>
      <c r="AD25" s="660">
        <v>4099551</v>
      </c>
      <c r="AE25" s="660"/>
      <c r="AF25" s="660"/>
      <c r="AG25" s="660"/>
      <c r="AH25" s="660"/>
      <c r="AI25" s="660"/>
      <c r="AJ25" s="660"/>
      <c r="AK25" s="660"/>
      <c r="AL25" s="624">
        <v>99.6</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1098894</v>
      </c>
      <c r="CS25" s="634"/>
      <c r="CT25" s="634"/>
      <c r="CU25" s="634"/>
      <c r="CV25" s="634"/>
      <c r="CW25" s="634"/>
      <c r="CX25" s="634"/>
      <c r="CY25" s="635"/>
      <c r="CZ25" s="624">
        <v>16.899999999999999</v>
      </c>
      <c r="DA25" s="636"/>
      <c r="DB25" s="636"/>
      <c r="DC25" s="637"/>
      <c r="DD25" s="627">
        <v>1046066</v>
      </c>
      <c r="DE25" s="634"/>
      <c r="DF25" s="634"/>
      <c r="DG25" s="634"/>
      <c r="DH25" s="634"/>
      <c r="DI25" s="634"/>
      <c r="DJ25" s="634"/>
      <c r="DK25" s="635"/>
      <c r="DL25" s="627">
        <v>1044824</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678</v>
      </c>
      <c r="S26" s="622"/>
      <c r="T26" s="622"/>
      <c r="U26" s="622"/>
      <c r="V26" s="622"/>
      <c r="W26" s="622"/>
      <c r="X26" s="622"/>
      <c r="Y26" s="623"/>
      <c r="Z26" s="659">
        <v>0</v>
      </c>
      <c r="AA26" s="659"/>
      <c r="AB26" s="659"/>
      <c r="AC26" s="659"/>
      <c r="AD26" s="660">
        <v>678</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662659</v>
      </c>
      <c r="CS26" s="622"/>
      <c r="CT26" s="622"/>
      <c r="CU26" s="622"/>
      <c r="CV26" s="622"/>
      <c r="CW26" s="622"/>
      <c r="CX26" s="622"/>
      <c r="CY26" s="623"/>
      <c r="CZ26" s="624">
        <v>10.199999999999999</v>
      </c>
      <c r="DA26" s="636"/>
      <c r="DB26" s="636"/>
      <c r="DC26" s="637"/>
      <c r="DD26" s="627">
        <v>620095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24487</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963394</v>
      </c>
      <c r="BH27" s="622"/>
      <c r="BI27" s="622"/>
      <c r="BJ27" s="622"/>
      <c r="BK27" s="622"/>
      <c r="BL27" s="622"/>
      <c r="BM27" s="622"/>
      <c r="BN27" s="623"/>
      <c r="BO27" s="659">
        <v>100</v>
      </c>
      <c r="BP27" s="659"/>
      <c r="BQ27" s="659"/>
      <c r="BR27" s="659"/>
      <c r="BS27" s="660">
        <v>72514</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569567</v>
      </c>
      <c r="CS27" s="634"/>
      <c r="CT27" s="634"/>
      <c r="CU27" s="634"/>
      <c r="CV27" s="634"/>
      <c r="CW27" s="634"/>
      <c r="CX27" s="634"/>
      <c r="CY27" s="635"/>
      <c r="CZ27" s="624">
        <v>8.8000000000000007</v>
      </c>
      <c r="DA27" s="636"/>
      <c r="DB27" s="636"/>
      <c r="DC27" s="637"/>
      <c r="DD27" s="627">
        <v>241360</v>
      </c>
      <c r="DE27" s="634"/>
      <c r="DF27" s="634"/>
      <c r="DG27" s="634"/>
      <c r="DH27" s="634"/>
      <c r="DI27" s="634"/>
      <c r="DJ27" s="634"/>
      <c r="DK27" s="635"/>
      <c r="DL27" s="627">
        <v>158724</v>
      </c>
      <c r="DM27" s="634"/>
      <c r="DN27" s="634"/>
      <c r="DO27" s="634"/>
      <c r="DP27" s="634"/>
      <c r="DQ27" s="634"/>
      <c r="DR27" s="634"/>
      <c r="DS27" s="634"/>
      <c r="DT27" s="634"/>
      <c r="DU27" s="634"/>
      <c r="DV27" s="635"/>
      <c r="DW27" s="624">
        <v>3.8</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63176</v>
      </c>
      <c r="S28" s="622"/>
      <c r="T28" s="622"/>
      <c r="U28" s="622"/>
      <c r="V28" s="622"/>
      <c r="W28" s="622"/>
      <c r="X28" s="622"/>
      <c r="Y28" s="623"/>
      <c r="Z28" s="659">
        <v>0.9</v>
      </c>
      <c r="AA28" s="659"/>
      <c r="AB28" s="659"/>
      <c r="AC28" s="659"/>
      <c r="AD28" s="660">
        <v>5727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630726</v>
      </c>
      <c r="CS28" s="622"/>
      <c r="CT28" s="622"/>
      <c r="CU28" s="622"/>
      <c r="CV28" s="622"/>
      <c r="CW28" s="622"/>
      <c r="CX28" s="622"/>
      <c r="CY28" s="623"/>
      <c r="CZ28" s="624">
        <v>9.6999999999999993</v>
      </c>
      <c r="DA28" s="636"/>
      <c r="DB28" s="636"/>
      <c r="DC28" s="637"/>
      <c r="DD28" s="627">
        <v>630726</v>
      </c>
      <c r="DE28" s="622"/>
      <c r="DF28" s="622"/>
      <c r="DG28" s="622"/>
      <c r="DH28" s="622"/>
      <c r="DI28" s="622"/>
      <c r="DJ28" s="622"/>
      <c r="DK28" s="623"/>
      <c r="DL28" s="627">
        <v>630726</v>
      </c>
      <c r="DM28" s="622"/>
      <c r="DN28" s="622"/>
      <c r="DO28" s="622"/>
      <c r="DP28" s="622"/>
      <c r="DQ28" s="622"/>
      <c r="DR28" s="622"/>
      <c r="DS28" s="622"/>
      <c r="DT28" s="622"/>
      <c r="DU28" s="622"/>
      <c r="DV28" s="623"/>
      <c r="DW28" s="624">
        <v>15.2</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24927</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630726</v>
      </c>
      <c r="CS29" s="634"/>
      <c r="CT29" s="634"/>
      <c r="CU29" s="634"/>
      <c r="CV29" s="634"/>
      <c r="CW29" s="634"/>
      <c r="CX29" s="634"/>
      <c r="CY29" s="635"/>
      <c r="CZ29" s="624">
        <v>9.6999999999999993</v>
      </c>
      <c r="DA29" s="636"/>
      <c r="DB29" s="636"/>
      <c r="DC29" s="637"/>
      <c r="DD29" s="627">
        <v>630726</v>
      </c>
      <c r="DE29" s="634"/>
      <c r="DF29" s="634"/>
      <c r="DG29" s="634"/>
      <c r="DH29" s="634"/>
      <c r="DI29" s="634"/>
      <c r="DJ29" s="634"/>
      <c r="DK29" s="635"/>
      <c r="DL29" s="627">
        <v>630726</v>
      </c>
      <c r="DM29" s="634"/>
      <c r="DN29" s="634"/>
      <c r="DO29" s="634"/>
      <c r="DP29" s="634"/>
      <c r="DQ29" s="634"/>
      <c r="DR29" s="634"/>
      <c r="DS29" s="634"/>
      <c r="DT29" s="634"/>
      <c r="DU29" s="634"/>
      <c r="DV29" s="635"/>
      <c r="DW29" s="624">
        <v>15.2</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565237</v>
      </c>
      <c r="S30" s="622"/>
      <c r="T30" s="622"/>
      <c r="U30" s="622"/>
      <c r="V30" s="622"/>
      <c r="W30" s="622"/>
      <c r="X30" s="622"/>
      <c r="Y30" s="623"/>
      <c r="Z30" s="659">
        <v>8.1999999999999993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621025</v>
      </c>
      <c r="CS30" s="622"/>
      <c r="CT30" s="622"/>
      <c r="CU30" s="622"/>
      <c r="CV30" s="622"/>
      <c r="CW30" s="622"/>
      <c r="CX30" s="622"/>
      <c r="CY30" s="623"/>
      <c r="CZ30" s="624">
        <v>9.6</v>
      </c>
      <c r="DA30" s="636"/>
      <c r="DB30" s="636"/>
      <c r="DC30" s="637"/>
      <c r="DD30" s="627">
        <v>621025</v>
      </c>
      <c r="DE30" s="622"/>
      <c r="DF30" s="622"/>
      <c r="DG30" s="622"/>
      <c r="DH30" s="622"/>
      <c r="DI30" s="622"/>
      <c r="DJ30" s="622"/>
      <c r="DK30" s="623"/>
      <c r="DL30" s="627">
        <v>621025</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94.3</v>
      </c>
      <c r="BN31" s="684"/>
      <c r="BO31" s="684"/>
      <c r="BP31" s="684"/>
      <c r="BQ31" s="686"/>
      <c r="BR31" s="683">
        <v>99.4</v>
      </c>
      <c r="BS31" s="684"/>
      <c r="BT31" s="684"/>
      <c r="BU31" s="684"/>
      <c r="BV31" s="684"/>
      <c r="BW31" s="684"/>
      <c r="BX31" s="685">
        <v>92.4</v>
      </c>
      <c r="BY31" s="684"/>
      <c r="BZ31" s="684"/>
      <c r="CA31" s="684"/>
      <c r="CB31" s="686"/>
      <c r="CD31" s="642"/>
      <c r="CE31" s="643"/>
      <c r="CF31" s="618" t="s">
        <v>301</v>
      </c>
      <c r="CG31" s="619"/>
      <c r="CH31" s="619"/>
      <c r="CI31" s="619"/>
      <c r="CJ31" s="619"/>
      <c r="CK31" s="619"/>
      <c r="CL31" s="619"/>
      <c r="CM31" s="619"/>
      <c r="CN31" s="619"/>
      <c r="CO31" s="619"/>
      <c r="CP31" s="619"/>
      <c r="CQ31" s="620"/>
      <c r="CR31" s="621">
        <v>9701</v>
      </c>
      <c r="CS31" s="634"/>
      <c r="CT31" s="634"/>
      <c r="CU31" s="634"/>
      <c r="CV31" s="634"/>
      <c r="CW31" s="634"/>
      <c r="CX31" s="634"/>
      <c r="CY31" s="635"/>
      <c r="CZ31" s="624">
        <v>0.1</v>
      </c>
      <c r="DA31" s="636"/>
      <c r="DB31" s="636"/>
      <c r="DC31" s="637"/>
      <c r="DD31" s="627">
        <v>9701</v>
      </c>
      <c r="DE31" s="634"/>
      <c r="DF31" s="634"/>
      <c r="DG31" s="634"/>
      <c r="DH31" s="634"/>
      <c r="DI31" s="634"/>
      <c r="DJ31" s="634"/>
      <c r="DK31" s="635"/>
      <c r="DL31" s="627">
        <v>9701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464992</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97.6</v>
      </c>
      <c r="BN32" s="634"/>
      <c r="BO32" s="634"/>
      <c r="BP32" s="634"/>
      <c r="BQ32" s="657"/>
      <c r="BR32" s="687">
        <v>99.2</v>
      </c>
      <c r="BS32" s="634"/>
      <c r="BT32" s="634"/>
      <c r="BU32" s="634"/>
      <c r="BV32" s="634"/>
      <c r="BW32" s="634"/>
      <c r="BX32" s="625">
        <v>92.4</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148338</v>
      </c>
      <c r="S33" s="622"/>
      <c r="T33" s="622"/>
      <c r="U33" s="622"/>
      <c r="V33" s="622"/>
      <c r="W33" s="622"/>
      <c r="X33" s="622"/>
      <c r="Y33" s="623"/>
      <c r="Z33" s="659">
        <v>2.2000000000000002</v>
      </c>
      <c r="AA33" s="659"/>
      <c r="AB33" s="659"/>
      <c r="AC33" s="659"/>
      <c r="AD33" s="660">
        <v>11925</v>
      </c>
      <c r="AE33" s="660"/>
      <c r="AF33" s="660"/>
      <c r="AG33" s="660"/>
      <c r="AH33" s="660"/>
      <c r="AI33" s="660"/>
      <c r="AJ33" s="660"/>
      <c r="AK33" s="660"/>
      <c r="AL33" s="624">
        <v>0.3</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99.4</v>
      </c>
      <c r="BH33" s="606"/>
      <c r="BI33" s="606"/>
      <c r="BJ33" s="606"/>
      <c r="BK33" s="606"/>
      <c r="BL33" s="606"/>
      <c r="BM33" s="652">
        <v>92.1</v>
      </c>
      <c r="BN33" s="606"/>
      <c r="BO33" s="606"/>
      <c r="BP33" s="606"/>
      <c r="BQ33" s="669"/>
      <c r="BR33" s="682">
        <v>99.5</v>
      </c>
      <c r="BS33" s="606"/>
      <c r="BT33" s="606"/>
      <c r="BU33" s="606"/>
      <c r="BV33" s="606"/>
      <c r="BW33" s="606"/>
      <c r="BX33" s="652">
        <v>91.6</v>
      </c>
      <c r="BY33" s="606"/>
      <c r="BZ33" s="606"/>
      <c r="CA33" s="606"/>
      <c r="CB33" s="669"/>
      <c r="CD33" s="618" t="s">
        <v>308</v>
      </c>
      <c r="CE33" s="619"/>
      <c r="CF33" s="619"/>
      <c r="CG33" s="619"/>
      <c r="CH33" s="619"/>
      <c r="CI33" s="619"/>
      <c r="CJ33" s="619"/>
      <c r="CK33" s="619"/>
      <c r="CL33" s="619"/>
      <c r="CM33" s="619"/>
      <c r="CN33" s="619"/>
      <c r="CO33" s="619"/>
      <c r="CP33" s="619"/>
      <c r="CQ33" s="620"/>
      <c r="CR33" s="621">
        <v>3301548</v>
      </c>
      <c r="CS33" s="634"/>
      <c r="CT33" s="634"/>
      <c r="CU33" s="634"/>
      <c r="CV33" s="634"/>
      <c r="CW33" s="634"/>
      <c r="CX33" s="634"/>
      <c r="CY33" s="635"/>
      <c r="CZ33" s="624">
        <v>50.9</v>
      </c>
      <c r="DA33" s="636"/>
      <c r="DB33" s="636"/>
      <c r="DC33" s="637"/>
      <c r="DD33" s="627">
        <v>2543050</v>
      </c>
      <c r="DE33" s="634"/>
      <c r="DF33" s="634"/>
      <c r="DG33" s="634"/>
      <c r="DH33" s="634"/>
      <c r="DI33" s="634"/>
      <c r="DJ33" s="634"/>
      <c r="DK33" s="635"/>
      <c r="DL33" s="627">
        <v>1556557</v>
      </c>
      <c r="DM33" s="634"/>
      <c r="DN33" s="634"/>
      <c r="DO33" s="634"/>
      <c r="DP33" s="634"/>
      <c r="DQ33" s="634"/>
      <c r="DR33" s="634"/>
      <c r="DS33" s="634"/>
      <c r="DT33" s="634"/>
      <c r="DU33" s="634"/>
      <c r="DV33" s="635"/>
      <c r="DW33" s="624">
        <v>37.6</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64614</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969077</v>
      </c>
      <c r="CS34" s="622"/>
      <c r="CT34" s="622"/>
      <c r="CU34" s="622"/>
      <c r="CV34" s="622"/>
      <c r="CW34" s="622"/>
      <c r="CX34" s="622"/>
      <c r="CY34" s="623"/>
      <c r="CZ34" s="624">
        <v>14.9</v>
      </c>
      <c r="DA34" s="636"/>
      <c r="DB34" s="636"/>
      <c r="DC34" s="637"/>
      <c r="DD34" s="627">
        <v>713359</v>
      </c>
      <c r="DE34" s="622"/>
      <c r="DF34" s="622"/>
      <c r="DG34" s="622"/>
      <c r="DH34" s="622"/>
      <c r="DI34" s="622"/>
      <c r="DJ34" s="622"/>
      <c r="DK34" s="623"/>
      <c r="DL34" s="627">
        <v>607236</v>
      </c>
      <c r="DM34" s="622"/>
      <c r="DN34" s="622"/>
      <c r="DO34" s="622"/>
      <c r="DP34" s="622"/>
      <c r="DQ34" s="622"/>
      <c r="DR34" s="622"/>
      <c r="DS34" s="622"/>
      <c r="DT34" s="622"/>
      <c r="DU34" s="622"/>
      <c r="DV34" s="623"/>
      <c r="DW34" s="624">
        <v>14.7</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74033</v>
      </c>
      <c r="S35" s="622"/>
      <c r="T35" s="622"/>
      <c r="U35" s="622"/>
      <c r="V35" s="622"/>
      <c r="W35" s="622"/>
      <c r="X35" s="622"/>
      <c r="Y35" s="623"/>
      <c r="Z35" s="659">
        <v>1.1000000000000001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30852</v>
      </c>
      <c r="CS35" s="634"/>
      <c r="CT35" s="634"/>
      <c r="CU35" s="634"/>
      <c r="CV35" s="634"/>
      <c r="CW35" s="634"/>
      <c r="CX35" s="634"/>
      <c r="CY35" s="635"/>
      <c r="CZ35" s="624">
        <v>0.5</v>
      </c>
      <c r="DA35" s="636"/>
      <c r="DB35" s="636"/>
      <c r="DC35" s="637"/>
      <c r="DD35" s="627">
        <v>24535</v>
      </c>
      <c r="DE35" s="634"/>
      <c r="DF35" s="634"/>
      <c r="DG35" s="634"/>
      <c r="DH35" s="634"/>
      <c r="DI35" s="634"/>
      <c r="DJ35" s="634"/>
      <c r="DK35" s="635"/>
      <c r="DL35" s="627">
        <v>24535</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544346</v>
      </c>
      <c r="S36" s="622"/>
      <c r="T36" s="622"/>
      <c r="U36" s="622"/>
      <c r="V36" s="622"/>
      <c r="W36" s="622"/>
      <c r="X36" s="622"/>
      <c r="Y36" s="623"/>
      <c r="Z36" s="659">
        <v>7.9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777834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35853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974475</v>
      </c>
      <c r="CS36" s="622"/>
      <c r="CT36" s="622"/>
      <c r="CU36" s="622"/>
      <c r="CV36" s="622"/>
      <c r="CW36" s="622"/>
      <c r="CX36" s="622"/>
      <c r="CY36" s="623"/>
      <c r="CZ36" s="624">
        <v>15</v>
      </c>
      <c r="DA36" s="636"/>
      <c r="DB36" s="636"/>
      <c r="DC36" s="637"/>
      <c r="DD36" s="627">
        <v>693417</v>
      </c>
      <c r="DE36" s="622"/>
      <c r="DF36" s="622"/>
      <c r="DG36" s="622"/>
      <c r="DH36" s="622"/>
      <c r="DI36" s="622"/>
      <c r="DJ36" s="622"/>
      <c r="DK36" s="623"/>
      <c r="DL36" s="627">
        <v>412352</v>
      </c>
      <c r="DM36" s="622"/>
      <c r="DN36" s="622"/>
      <c r="DO36" s="622"/>
      <c r="DP36" s="622"/>
      <c r="DQ36" s="622"/>
      <c r="DR36" s="622"/>
      <c r="DS36" s="622"/>
      <c r="DT36" s="622"/>
      <c r="DU36" s="622"/>
      <c r="DV36" s="623"/>
      <c r="DW36" s="624">
        <v>10</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112877</v>
      </c>
      <c r="S37" s="622"/>
      <c r="T37" s="622"/>
      <c r="U37" s="622"/>
      <c r="V37" s="622"/>
      <c r="W37" s="622"/>
      <c r="X37" s="622"/>
      <c r="Y37" s="623"/>
      <c r="Z37" s="659">
        <v>1.6</v>
      </c>
      <c r="AA37" s="659"/>
      <c r="AB37" s="659"/>
      <c r="AC37" s="659"/>
      <c r="AD37" s="660">
        <v>12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333891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24695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280703</v>
      </c>
      <c r="CS37" s="634"/>
      <c r="CT37" s="634"/>
      <c r="CU37" s="634"/>
      <c r="CV37" s="634"/>
      <c r="CW37" s="634"/>
      <c r="CX37" s="634"/>
      <c r="CY37" s="635"/>
      <c r="CZ37" s="624">
        <v>4.3</v>
      </c>
      <c r="DA37" s="636"/>
      <c r="DB37" s="636"/>
      <c r="DC37" s="637"/>
      <c r="DD37" s="627">
        <v>260274</v>
      </c>
      <c r="DE37" s="634"/>
      <c r="DF37" s="634"/>
      <c r="DG37" s="634"/>
      <c r="DH37" s="634"/>
      <c r="DI37" s="634"/>
      <c r="DJ37" s="634"/>
      <c r="DK37" s="635"/>
      <c r="DL37" s="627">
        <v>231566</v>
      </c>
      <c r="DM37" s="634"/>
      <c r="DN37" s="634"/>
      <c r="DO37" s="634"/>
      <c r="DP37" s="634"/>
      <c r="DQ37" s="634"/>
      <c r="DR37" s="634"/>
      <c r="DS37" s="634"/>
      <c r="DT37" s="634"/>
      <c r="DU37" s="634"/>
      <c r="DV37" s="635"/>
      <c r="DW37" s="624">
        <v>5.6</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442099</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t="s">
        <v>122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1089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777834</v>
      </c>
      <c r="CS38" s="622"/>
      <c r="CT38" s="622"/>
      <c r="CU38" s="622"/>
      <c r="CV38" s="622"/>
      <c r="CW38" s="622"/>
      <c r="CX38" s="622"/>
      <c r="CY38" s="623"/>
      <c r="CZ38" s="624">
        <v>12</v>
      </c>
      <c r="DA38" s="636"/>
      <c r="DB38" s="636"/>
      <c r="DC38" s="637"/>
      <c r="DD38" s="627">
        <v>649576</v>
      </c>
      <c r="DE38" s="622"/>
      <c r="DF38" s="622"/>
      <c r="DG38" s="622"/>
      <c r="DH38" s="622"/>
      <c r="DI38" s="622"/>
      <c r="DJ38" s="622"/>
      <c r="DK38" s="623"/>
      <c r="DL38" s="627">
        <v>512434</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1685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527980</v>
      </c>
      <c r="CS39" s="634"/>
      <c r="CT39" s="634"/>
      <c r="CU39" s="634"/>
      <c r="CV39" s="634"/>
      <c r="CW39" s="634"/>
      <c r="CX39" s="634"/>
      <c r="CY39" s="635"/>
      <c r="CZ39" s="624">
        <v>8.1</v>
      </c>
      <c r="DA39" s="636"/>
      <c r="DB39" s="636"/>
      <c r="DC39" s="637"/>
      <c r="DD39" s="627">
        <v>461833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18799</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21330</v>
      </c>
      <c r="CS40" s="622"/>
      <c r="CT40" s="622"/>
      <c r="CU40" s="622"/>
      <c r="CV40" s="622"/>
      <c r="CW40" s="622"/>
      <c r="CX40" s="622"/>
      <c r="CY40" s="623"/>
      <c r="CZ40" s="624">
        <v>0.3</v>
      </c>
      <c r="DA40" s="636"/>
      <c r="DB40" s="636"/>
      <c r="DC40" s="637"/>
      <c r="DD40" s="627">
        <v>330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6884670</v>
      </c>
      <c r="S41" s="646"/>
      <c r="T41" s="646"/>
      <c r="U41" s="646"/>
      <c r="V41" s="646"/>
      <c r="W41" s="646"/>
      <c r="X41" s="646"/>
      <c r="Y41" s="649"/>
      <c r="Z41" s="650">
        <v>100</v>
      </c>
      <c r="AA41" s="650"/>
      <c r="AB41" s="650"/>
      <c r="AC41" s="650"/>
      <c r="AD41" s="651">
        <v>4117893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70782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373161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886997</v>
      </c>
      <c r="CS42" s="634"/>
      <c r="CT42" s="634"/>
      <c r="CU42" s="634"/>
      <c r="CV42" s="634"/>
      <c r="CW42" s="634"/>
      <c r="CX42" s="634"/>
      <c r="CY42" s="635"/>
      <c r="CZ42" s="624">
        <v>13.7</v>
      </c>
      <c r="DA42" s="636"/>
      <c r="DB42" s="636"/>
      <c r="DC42" s="637"/>
      <c r="DD42" s="627">
        <v>186638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18500</v>
      </c>
      <c r="CS43" s="634"/>
      <c r="CT43" s="634"/>
      <c r="CU43" s="634"/>
      <c r="CV43" s="634"/>
      <c r="CW43" s="634"/>
      <c r="CX43" s="634"/>
      <c r="CY43" s="635"/>
      <c r="CZ43" s="624">
        <v>0.3</v>
      </c>
      <c r="DA43" s="636"/>
      <c r="DB43" s="636"/>
      <c r="DC43" s="637"/>
      <c r="DD43" s="627">
        <v>18500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822717</v>
      </c>
      <c r="CS44" s="622"/>
      <c r="CT44" s="622"/>
      <c r="CU44" s="622"/>
      <c r="CV44" s="622"/>
      <c r="CW44" s="622"/>
      <c r="CX44" s="622"/>
      <c r="CY44" s="623"/>
      <c r="CZ44" s="624">
        <v>12.7</v>
      </c>
      <c r="DA44" s="625"/>
      <c r="DB44" s="625"/>
      <c r="DC44" s="626"/>
      <c r="DD44" s="627">
        <v>157425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216259</v>
      </c>
      <c r="CS45" s="634"/>
      <c r="CT45" s="634"/>
      <c r="CU45" s="634"/>
      <c r="CV45" s="634"/>
      <c r="CW45" s="634"/>
      <c r="CX45" s="634"/>
      <c r="CY45" s="635"/>
      <c r="CZ45" s="624">
        <v>3.3</v>
      </c>
      <c r="DA45" s="636"/>
      <c r="DB45" s="636"/>
      <c r="DC45" s="637"/>
      <c r="DD45" s="627">
        <v>9320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574454</v>
      </c>
      <c r="CS46" s="622"/>
      <c r="CT46" s="622"/>
      <c r="CU46" s="622"/>
      <c r="CV46" s="622"/>
      <c r="CW46" s="622"/>
      <c r="CX46" s="622"/>
      <c r="CY46" s="623"/>
      <c r="CZ46" s="624">
        <v>8.9</v>
      </c>
      <c r="DA46" s="625"/>
      <c r="DB46" s="625"/>
      <c r="DC46" s="626"/>
      <c r="DD46" s="627">
        <v>141891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64280</v>
      </c>
      <c r="CS47" s="634"/>
      <c r="CT47" s="634"/>
      <c r="CU47" s="634"/>
      <c r="CV47" s="634"/>
      <c r="CW47" s="634"/>
      <c r="CX47" s="634"/>
      <c r="CY47" s="635"/>
      <c r="CZ47" s="624">
        <v>1</v>
      </c>
      <c r="DA47" s="636"/>
      <c r="DB47" s="636"/>
      <c r="DC47" s="637"/>
      <c r="DD47" s="627">
        <v>29213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6487732</v>
      </c>
      <c r="CS49" s="606"/>
      <c r="CT49" s="606"/>
      <c r="CU49" s="606"/>
      <c r="CV49" s="606"/>
      <c r="CW49" s="606"/>
      <c r="CX49" s="606"/>
      <c r="CY49" s="607"/>
      <c r="CZ49" s="608">
        <v>100</v>
      </c>
      <c r="DA49" s="609"/>
      <c r="DB49" s="609"/>
      <c r="DC49" s="610"/>
      <c r="DD49" s="611">
        <v>4647840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HxKpH+t0FsKN2hoJs3jIMZ8iKDRMxiMdrH+I9l/6vB9VamJyXNih6rdVTKNRr7z/c3saqHpCBSYm6JSICbqgw==" saltValue="k4/2LEV7rNPnZhrwRLwx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7" t="s">
        <v>353</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8" t="s">
        <v>354</v>
      </c>
      <c r="DK2" s="1089"/>
      <c r="DL2" s="1089"/>
      <c r="DM2" s="1089"/>
      <c r="DN2" s="1089"/>
      <c r="DO2" s="1090"/>
      <c r="DP2" s="228"/>
      <c r="DQ2" s="1088" t="s">
        <v>355</v>
      </c>
      <c r="DR2" s="1089"/>
      <c r="DS2" s="1089"/>
      <c r="DT2" s="1089"/>
      <c r="DU2" s="1089"/>
      <c r="DV2" s="1089"/>
      <c r="DW2" s="1089"/>
      <c r="DX2" s="1089"/>
      <c r="DY2" s="1089"/>
      <c r="DZ2" s="109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1"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1" t="s">
        <v>372</v>
      </c>
      <c r="DH5" s="1082"/>
      <c r="DI5" s="1082"/>
      <c r="DJ5" s="1082"/>
      <c r="DK5" s="1083"/>
      <c r="DL5" s="1081" t="s">
        <v>373</v>
      </c>
      <c r="DM5" s="1082"/>
      <c r="DN5" s="1082"/>
      <c r="DO5" s="1082"/>
      <c r="DP5" s="1083"/>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2"/>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4"/>
      <c r="DH6" s="1085"/>
      <c r="DI6" s="1085"/>
      <c r="DJ6" s="1085"/>
      <c r="DK6" s="1086"/>
      <c r="DL6" s="1084"/>
      <c r="DM6" s="1085"/>
      <c r="DN6" s="1085"/>
      <c r="DO6" s="1085"/>
      <c r="DP6" s="1086"/>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099">
        <v>6821</v>
      </c>
      <c r="R7" s="1100"/>
      <c r="S7" s="1100"/>
      <c r="T7" s="1100"/>
      <c r="U7" s="1100"/>
      <c r="V7" s="1100">
        <v>6446</v>
      </c>
      <c r="W7" s="1100"/>
      <c r="X7" s="1100"/>
      <c r="Y7" s="1100"/>
      <c r="Z7" s="1100"/>
      <c r="AA7" s="1100">
        <v>375</v>
      </c>
      <c r="AB7" s="1100"/>
      <c r="AC7" s="1100"/>
      <c r="AD7" s="1100"/>
      <c r="AE7" s="1101"/>
      <c r="AF7" s="1102">
        <v>300</v>
      </c>
      <c r="AG7" s="1103"/>
      <c r="AH7" s="1103"/>
      <c r="AI7" s="1103"/>
      <c r="AJ7" s="1104"/>
      <c r="AK7" s="1105">
        <v>45</v>
      </c>
      <c r="AL7" s="1106"/>
      <c r="AM7" s="1106"/>
      <c r="AN7" s="1106"/>
      <c r="AO7" s="1106"/>
      <c r="AP7" s="1106">
        <v>5012</v>
      </c>
      <c r="AQ7" s="1106"/>
      <c r="AR7" s="1106"/>
      <c r="AS7" s="1106"/>
      <c r="AT7" s="1106"/>
      <c r="AU7" s="1107" t="s">
        <v>560</v>
      </c>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c r="BS7" s="1096" t="s">
        <v>562</v>
      </c>
      <c r="BT7" s="1097"/>
      <c r="BU7" s="1097"/>
      <c r="BV7" s="1097"/>
      <c r="BW7" s="1097"/>
      <c r="BX7" s="1097"/>
      <c r="BY7" s="1097"/>
      <c r="BZ7" s="1097"/>
      <c r="CA7" s="1097"/>
      <c r="CB7" s="1097"/>
      <c r="CC7" s="1097"/>
      <c r="CD7" s="1097"/>
      <c r="CE7" s="1097"/>
      <c r="CF7" s="1097"/>
      <c r="CG7" s="1109"/>
      <c r="CH7" s="989">
        <v>-5</v>
      </c>
      <c r="CI7" s="990"/>
      <c r="CJ7" s="990"/>
      <c r="CK7" s="990"/>
      <c r="CL7" s="991"/>
      <c r="CM7" s="1093">
        <v>25</v>
      </c>
      <c r="CN7" s="1094"/>
      <c r="CO7" s="1094"/>
      <c r="CP7" s="1094"/>
      <c r="CQ7" s="1095"/>
      <c r="CR7" s="1093">
        <v>51</v>
      </c>
      <c r="CS7" s="1094"/>
      <c r="CT7" s="1094"/>
      <c r="CU7" s="1094"/>
      <c r="CV7" s="1095"/>
      <c r="CW7" s="1093">
        <v>17</v>
      </c>
      <c r="CX7" s="1094"/>
      <c r="CY7" s="1094"/>
      <c r="CZ7" s="1094"/>
      <c r="DA7" s="1095"/>
      <c r="DB7" s="1093" t="s">
        <v>568</v>
      </c>
      <c r="DC7" s="1094"/>
      <c r="DD7" s="1094"/>
      <c r="DE7" s="1094"/>
      <c r="DF7" s="1095"/>
      <c r="DG7" s="1093" t="s">
        <v>568</v>
      </c>
      <c r="DH7" s="1094"/>
      <c r="DI7" s="1094"/>
      <c r="DJ7" s="1094"/>
      <c r="DK7" s="1095"/>
      <c r="DL7" s="1093" t="s">
        <v>568</v>
      </c>
      <c r="DM7" s="1094"/>
      <c r="DN7" s="1094"/>
      <c r="DO7" s="1094"/>
      <c r="DP7" s="1095"/>
      <c r="DQ7" s="1093" t="s">
        <v>568</v>
      </c>
      <c r="DR7" s="1094"/>
      <c r="DS7" s="1094"/>
      <c r="DT7" s="1094"/>
      <c r="DU7" s="1095"/>
      <c r="DV7" s="1096"/>
      <c r="DW7" s="1097"/>
      <c r="DX7" s="1097"/>
      <c r="DY7" s="1097"/>
      <c r="DZ7" s="1098"/>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182</v>
      </c>
      <c r="R8" s="1039"/>
      <c r="S8" s="1039"/>
      <c r="T8" s="1039"/>
      <c r="U8" s="1039"/>
      <c r="V8" s="1039">
        <v>160</v>
      </c>
      <c r="W8" s="1039"/>
      <c r="X8" s="1039"/>
      <c r="Y8" s="1039"/>
      <c r="Z8" s="1039"/>
      <c r="AA8" s="1039">
        <v>22</v>
      </c>
      <c r="AB8" s="1039"/>
      <c r="AC8" s="1039"/>
      <c r="AD8" s="1039"/>
      <c r="AE8" s="1040"/>
      <c r="AF8" s="1035">
        <v>22</v>
      </c>
      <c r="AG8" s="1036"/>
      <c r="AH8" s="1036"/>
      <c r="AI8" s="1036"/>
      <c r="AJ8" s="1037"/>
      <c r="AK8" s="1077">
        <v>54</v>
      </c>
      <c r="AL8" s="1078"/>
      <c r="AM8" s="1078"/>
      <c r="AN8" s="1078"/>
      <c r="AO8" s="1078"/>
      <c r="AP8" s="1078" t="s">
        <v>568</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-2</v>
      </c>
      <c r="CI8" s="990"/>
      <c r="CJ8" s="990"/>
      <c r="CK8" s="990"/>
      <c r="CL8" s="991"/>
      <c r="CM8" s="989">
        <v>27</v>
      </c>
      <c r="CN8" s="990"/>
      <c r="CO8" s="990"/>
      <c r="CP8" s="990"/>
      <c r="CQ8" s="991"/>
      <c r="CR8" s="989">
        <v>3</v>
      </c>
      <c r="CS8" s="990"/>
      <c r="CT8" s="990"/>
      <c r="CU8" s="990"/>
      <c r="CV8" s="991"/>
      <c r="CW8" s="989">
        <v>3</v>
      </c>
      <c r="CX8" s="990"/>
      <c r="CY8" s="990"/>
      <c r="CZ8" s="990"/>
      <c r="DA8" s="991"/>
      <c r="DB8" s="989" t="s">
        <v>568</v>
      </c>
      <c r="DC8" s="990"/>
      <c r="DD8" s="990"/>
      <c r="DE8" s="990"/>
      <c r="DF8" s="991"/>
      <c r="DG8" s="989" t="s">
        <v>568</v>
      </c>
      <c r="DH8" s="990"/>
      <c r="DI8" s="990"/>
      <c r="DJ8" s="990"/>
      <c r="DK8" s="991"/>
      <c r="DL8" s="989" t="s">
        <v>568</v>
      </c>
      <c r="DM8" s="990"/>
      <c r="DN8" s="990"/>
      <c r="DO8" s="990"/>
      <c r="DP8" s="991"/>
      <c r="DQ8" s="989" t="s">
        <v>568</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92" t="s">
        <v>564</v>
      </c>
      <c r="BT9" s="993"/>
      <c r="BU9" s="993"/>
      <c r="BV9" s="993"/>
      <c r="BW9" s="993"/>
      <c r="BX9" s="993"/>
      <c r="BY9" s="993"/>
      <c r="BZ9" s="993"/>
      <c r="CA9" s="993"/>
      <c r="CB9" s="993"/>
      <c r="CC9" s="993"/>
      <c r="CD9" s="993"/>
      <c r="CE9" s="993"/>
      <c r="CF9" s="993"/>
      <c r="CG9" s="1014"/>
      <c r="CH9" s="989">
        <v>0</v>
      </c>
      <c r="CI9" s="990"/>
      <c r="CJ9" s="990"/>
      <c r="CK9" s="990"/>
      <c r="CL9" s="991"/>
      <c r="CM9" s="989">
        <v>11</v>
      </c>
      <c r="CN9" s="990"/>
      <c r="CO9" s="990"/>
      <c r="CP9" s="990"/>
      <c r="CQ9" s="991"/>
      <c r="CR9" s="989">
        <v>2</v>
      </c>
      <c r="CS9" s="990"/>
      <c r="CT9" s="990"/>
      <c r="CU9" s="990"/>
      <c r="CV9" s="991"/>
      <c r="CW9" s="989" t="s">
        <v>569</v>
      </c>
      <c r="CX9" s="990"/>
      <c r="CY9" s="990"/>
      <c r="CZ9" s="990"/>
      <c r="DA9" s="991"/>
      <c r="DB9" s="989" t="s">
        <v>568</v>
      </c>
      <c r="DC9" s="990"/>
      <c r="DD9" s="990"/>
      <c r="DE9" s="990"/>
      <c r="DF9" s="991"/>
      <c r="DG9" s="989" t="s">
        <v>568</v>
      </c>
      <c r="DH9" s="990"/>
      <c r="DI9" s="990"/>
      <c r="DJ9" s="990"/>
      <c r="DK9" s="991"/>
      <c r="DL9" s="989" t="s">
        <v>568</v>
      </c>
      <c r="DM9" s="990"/>
      <c r="DN9" s="990"/>
      <c r="DO9" s="990"/>
      <c r="DP9" s="991"/>
      <c r="DQ9" s="989" t="s">
        <v>568</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92" t="s">
        <v>565</v>
      </c>
      <c r="BT10" s="993"/>
      <c r="BU10" s="993"/>
      <c r="BV10" s="993"/>
      <c r="BW10" s="993"/>
      <c r="BX10" s="993"/>
      <c r="BY10" s="993"/>
      <c r="BZ10" s="993"/>
      <c r="CA10" s="993"/>
      <c r="CB10" s="993"/>
      <c r="CC10" s="993"/>
      <c r="CD10" s="993"/>
      <c r="CE10" s="993"/>
      <c r="CF10" s="993"/>
      <c r="CG10" s="1014"/>
      <c r="CH10" s="989">
        <v>5</v>
      </c>
      <c r="CI10" s="990"/>
      <c r="CJ10" s="990"/>
      <c r="CK10" s="990"/>
      <c r="CL10" s="991"/>
      <c r="CM10" s="989">
        <v>34</v>
      </c>
      <c r="CN10" s="990"/>
      <c r="CO10" s="990"/>
      <c r="CP10" s="990"/>
      <c r="CQ10" s="991"/>
      <c r="CR10" s="989">
        <v>30</v>
      </c>
      <c r="CS10" s="990"/>
      <c r="CT10" s="990"/>
      <c r="CU10" s="990"/>
      <c r="CV10" s="991"/>
      <c r="CW10" s="989">
        <v>9</v>
      </c>
      <c r="CX10" s="990"/>
      <c r="CY10" s="990"/>
      <c r="CZ10" s="990"/>
      <c r="DA10" s="991"/>
      <c r="DB10" s="989" t="s">
        <v>568</v>
      </c>
      <c r="DC10" s="990"/>
      <c r="DD10" s="990"/>
      <c r="DE10" s="990"/>
      <c r="DF10" s="991"/>
      <c r="DG10" s="989" t="s">
        <v>568</v>
      </c>
      <c r="DH10" s="990"/>
      <c r="DI10" s="990"/>
      <c r="DJ10" s="990"/>
      <c r="DK10" s="991"/>
      <c r="DL10" s="989" t="s">
        <v>568</v>
      </c>
      <c r="DM10" s="990"/>
      <c r="DN10" s="990"/>
      <c r="DO10" s="990"/>
      <c r="DP10" s="991"/>
      <c r="DQ10" s="989" t="s">
        <v>568</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92" t="s">
        <v>566</v>
      </c>
      <c r="BT11" s="993"/>
      <c r="BU11" s="993"/>
      <c r="BV11" s="993"/>
      <c r="BW11" s="993"/>
      <c r="BX11" s="993"/>
      <c r="BY11" s="993"/>
      <c r="BZ11" s="993"/>
      <c r="CA11" s="993"/>
      <c r="CB11" s="993"/>
      <c r="CC11" s="993"/>
      <c r="CD11" s="993"/>
      <c r="CE11" s="993"/>
      <c r="CF11" s="993"/>
      <c r="CG11" s="1014"/>
      <c r="CH11" s="989">
        <v>0</v>
      </c>
      <c r="CI11" s="990"/>
      <c r="CJ11" s="990"/>
      <c r="CK11" s="990"/>
      <c r="CL11" s="991"/>
      <c r="CM11" s="989">
        <v>3</v>
      </c>
      <c r="CN11" s="990"/>
      <c r="CO11" s="990"/>
      <c r="CP11" s="990"/>
      <c r="CQ11" s="991"/>
      <c r="CR11" s="989">
        <v>3</v>
      </c>
      <c r="CS11" s="990"/>
      <c r="CT11" s="990"/>
      <c r="CU11" s="990"/>
      <c r="CV11" s="991"/>
      <c r="CW11" s="989">
        <v>30</v>
      </c>
      <c r="CX11" s="990"/>
      <c r="CY11" s="990"/>
      <c r="CZ11" s="990"/>
      <c r="DA11" s="991"/>
      <c r="DB11" s="989" t="s">
        <v>568</v>
      </c>
      <c r="DC11" s="990"/>
      <c r="DD11" s="990"/>
      <c r="DE11" s="990"/>
      <c r="DF11" s="991"/>
      <c r="DG11" s="989" t="s">
        <v>568</v>
      </c>
      <c r="DH11" s="990"/>
      <c r="DI11" s="990"/>
      <c r="DJ11" s="990"/>
      <c r="DK11" s="991"/>
      <c r="DL11" s="989" t="s">
        <v>568</v>
      </c>
      <c r="DM11" s="990"/>
      <c r="DN11" s="990"/>
      <c r="DO11" s="990"/>
      <c r="DP11" s="991"/>
      <c r="DQ11" s="989" t="s">
        <v>568</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92" t="s">
        <v>567</v>
      </c>
      <c r="BT12" s="993"/>
      <c r="BU12" s="993"/>
      <c r="BV12" s="993"/>
      <c r="BW12" s="993"/>
      <c r="BX12" s="993"/>
      <c r="BY12" s="993"/>
      <c r="BZ12" s="993"/>
      <c r="CA12" s="993"/>
      <c r="CB12" s="993"/>
      <c r="CC12" s="993"/>
      <c r="CD12" s="993"/>
      <c r="CE12" s="993"/>
      <c r="CF12" s="993"/>
      <c r="CG12" s="1014"/>
      <c r="CH12" s="989">
        <v>-1</v>
      </c>
      <c r="CI12" s="990"/>
      <c r="CJ12" s="990"/>
      <c r="CK12" s="990"/>
      <c r="CL12" s="991"/>
      <c r="CM12" s="989">
        <v>7</v>
      </c>
      <c r="CN12" s="990"/>
      <c r="CO12" s="990"/>
      <c r="CP12" s="990"/>
      <c r="CQ12" s="991"/>
      <c r="CR12" s="989">
        <v>1</v>
      </c>
      <c r="CS12" s="990"/>
      <c r="CT12" s="990"/>
      <c r="CU12" s="990"/>
      <c r="CV12" s="991"/>
      <c r="CW12" s="989" t="s">
        <v>570</v>
      </c>
      <c r="CX12" s="990"/>
      <c r="CY12" s="990"/>
      <c r="CZ12" s="990"/>
      <c r="DA12" s="991"/>
      <c r="DB12" s="989" t="s">
        <v>568</v>
      </c>
      <c r="DC12" s="990"/>
      <c r="DD12" s="990"/>
      <c r="DE12" s="990"/>
      <c r="DF12" s="991"/>
      <c r="DG12" s="989" t="s">
        <v>568</v>
      </c>
      <c r="DH12" s="990"/>
      <c r="DI12" s="990"/>
      <c r="DJ12" s="990"/>
      <c r="DK12" s="991"/>
      <c r="DL12" s="989" t="s">
        <v>568</v>
      </c>
      <c r="DM12" s="990"/>
      <c r="DN12" s="990"/>
      <c r="DO12" s="990"/>
      <c r="DP12" s="991"/>
      <c r="DQ12" s="989" t="s">
        <v>568</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0"/>
      <c r="R22" s="1071"/>
      <c r="S22" s="1071"/>
      <c r="T22" s="1071"/>
      <c r="U22" s="1071"/>
      <c r="V22" s="1071"/>
      <c r="W22" s="1071"/>
      <c r="X22" s="1071"/>
      <c r="Y22" s="1071"/>
      <c r="Z22" s="1071"/>
      <c r="AA22" s="1071"/>
      <c r="AB22" s="1071"/>
      <c r="AC22" s="1071"/>
      <c r="AD22" s="1071"/>
      <c r="AE22" s="1072"/>
      <c r="AF22" s="1035"/>
      <c r="AG22" s="1036"/>
      <c r="AH22" s="1036"/>
      <c r="AI22" s="1036"/>
      <c r="AJ22" s="1037"/>
      <c r="AK22" s="1073"/>
      <c r="AL22" s="1074"/>
      <c r="AM22" s="1074"/>
      <c r="AN22" s="1074"/>
      <c r="AO22" s="1074"/>
      <c r="AP22" s="1074"/>
      <c r="AQ22" s="1074"/>
      <c r="AR22" s="1074"/>
      <c r="AS22" s="1074"/>
      <c r="AT22" s="1074"/>
      <c r="AU22" s="1075"/>
      <c r="AV22" s="1075"/>
      <c r="AW22" s="1075"/>
      <c r="AX22" s="1075"/>
      <c r="AY22" s="1076"/>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f>SUM(Q7:U8)</f>
        <v>7003</v>
      </c>
      <c r="R23" s="1061"/>
      <c r="S23" s="1061"/>
      <c r="T23" s="1061"/>
      <c r="U23" s="1061"/>
      <c r="V23" s="1067">
        <f>SUM(V7:Z8)</f>
        <v>6606</v>
      </c>
      <c r="W23" s="1061"/>
      <c r="X23" s="1061"/>
      <c r="Y23" s="1061"/>
      <c r="Z23" s="1061"/>
      <c r="AA23" s="1067">
        <f>SUM(AA7:AE8)</f>
        <v>397</v>
      </c>
      <c r="AB23" s="1061"/>
      <c r="AC23" s="1061"/>
      <c r="AD23" s="1061"/>
      <c r="AE23" s="1061"/>
      <c r="AF23" s="1064">
        <f>SUM(AF7:AJ8)</f>
        <v>322</v>
      </c>
      <c r="AG23" s="1065"/>
      <c r="AH23" s="1065"/>
      <c r="AI23" s="1065"/>
      <c r="AJ23" s="1066"/>
      <c r="AK23" s="1068"/>
      <c r="AL23" s="1069"/>
      <c r="AM23" s="1069"/>
      <c r="AN23" s="1069"/>
      <c r="AO23" s="1069"/>
      <c r="AP23" s="1061">
        <f>SUM(AP7:AT8)</f>
        <v>5012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938</v>
      </c>
      <c r="R28" s="1051"/>
      <c r="S28" s="1051"/>
      <c r="T28" s="1051"/>
      <c r="U28" s="1051"/>
      <c r="V28" s="1051">
        <v>911</v>
      </c>
      <c r="W28" s="1051"/>
      <c r="X28" s="1051"/>
      <c r="Y28" s="1051"/>
      <c r="Z28" s="1051"/>
      <c r="AA28" s="1051">
        <v>27</v>
      </c>
      <c r="AB28" s="1051"/>
      <c r="AC28" s="1051"/>
      <c r="AD28" s="1051"/>
      <c r="AE28" s="1052"/>
      <c r="AF28" s="1053">
        <v>27</v>
      </c>
      <c r="AG28" s="1051"/>
      <c r="AH28" s="1051"/>
      <c r="AI28" s="1051"/>
      <c r="AJ28" s="1054"/>
      <c r="AK28" s="1042">
        <v>62</v>
      </c>
      <c r="AL28" s="1043"/>
      <c r="AM28" s="1043"/>
      <c r="AN28" s="1043"/>
      <c r="AO28" s="1043"/>
      <c r="AP28" s="1043" t="s">
        <v>568</v>
      </c>
      <c r="AQ28" s="1043"/>
      <c r="AR28" s="1043"/>
      <c r="AS28" s="1043"/>
      <c r="AT28" s="1043"/>
      <c r="AU28" s="1043" t="s">
        <v>568</v>
      </c>
      <c r="AV28" s="1043"/>
      <c r="AW28" s="1043"/>
      <c r="AX28" s="1043"/>
      <c r="AY28" s="1043"/>
      <c r="AZ28" s="1044" t="s">
        <v>568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1258</v>
      </c>
      <c r="R29" s="1039"/>
      <c r="S29" s="1039"/>
      <c r="T29" s="1039"/>
      <c r="U29" s="1039"/>
      <c r="V29" s="1039">
        <v>1152</v>
      </c>
      <c r="W29" s="1039"/>
      <c r="X29" s="1039"/>
      <c r="Y29" s="1039"/>
      <c r="Z29" s="1039"/>
      <c r="AA29" s="1039">
        <v>106</v>
      </c>
      <c r="AB29" s="1039"/>
      <c r="AC29" s="1039"/>
      <c r="AD29" s="1039"/>
      <c r="AE29" s="1040"/>
      <c r="AF29" s="1035">
        <v>106</v>
      </c>
      <c r="AG29" s="1036"/>
      <c r="AH29" s="1036"/>
      <c r="AI29" s="1036"/>
      <c r="AJ29" s="1037"/>
      <c r="AK29" s="980">
        <v>162</v>
      </c>
      <c r="AL29" s="971"/>
      <c r="AM29" s="971"/>
      <c r="AN29" s="971"/>
      <c r="AO29" s="971"/>
      <c r="AP29" s="971" t="s">
        <v>568</v>
      </c>
      <c r="AQ29" s="971"/>
      <c r="AR29" s="971"/>
      <c r="AS29" s="971"/>
      <c r="AT29" s="971"/>
      <c r="AU29" s="971" t="s">
        <v>568</v>
      </c>
      <c r="AV29" s="971"/>
      <c r="AW29" s="971"/>
      <c r="AX29" s="971"/>
      <c r="AY29" s="971"/>
      <c r="AZ29" s="1041" t="s">
        <v>568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154</v>
      </c>
      <c r="R30" s="1039"/>
      <c r="S30" s="1039"/>
      <c r="T30" s="1039"/>
      <c r="U30" s="1039"/>
      <c r="V30" s="1039">
        <v>152</v>
      </c>
      <c r="W30" s="1039"/>
      <c r="X30" s="1039"/>
      <c r="Y30" s="1039"/>
      <c r="Z30" s="1039"/>
      <c r="AA30" s="1039">
        <v>3</v>
      </c>
      <c r="AB30" s="1039"/>
      <c r="AC30" s="1039"/>
      <c r="AD30" s="1039"/>
      <c r="AE30" s="1040"/>
      <c r="AF30" s="1035">
        <v>3</v>
      </c>
      <c r="AG30" s="1036"/>
      <c r="AH30" s="1036"/>
      <c r="AI30" s="1036"/>
      <c r="AJ30" s="1037"/>
      <c r="AK30" s="980">
        <v>52</v>
      </c>
      <c r="AL30" s="971"/>
      <c r="AM30" s="971"/>
      <c r="AN30" s="971"/>
      <c r="AO30" s="971"/>
      <c r="AP30" s="971" t="s">
        <v>568</v>
      </c>
      <c r="AQ30" s="971"/>
      <c r="AR30" s="971"/>
      <c r="AS30" s="971"/>
      <c r="AT30" s="971"/>
      <c r="AU30" s="971" t="s">
        <v>568</v>
      </c>
      <c r="AV30" s="971"/>
      <c r="AW30" s="971"/>
      <c r="AX30" s="971"/>
      <c r="AY30" s="971"/>
      <c r="AZ30" s="1041" t="s">
        <v>568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524</v>
      </c>
      <c r="R31" s="1039"/>
      <c r="S31" s="1039"/>
      <c r="T31" s="1039"/>
      <c r="U31" s="1039"/>
      <c r="V31" s="1039">
        <v>476</v>
      </c>
      <c r="W31" s="1039"/>
      <c r="X31" s="1039"/>
      <c r="Y31" s="1039"/>
      <c r="Z31" s="1039"/>
      <c r="AA31" s="1039">
        <v>48</v>
      </c>
      <c r="AB31" s="1039"/>
      <c r="AC31" s="1039"/>
      <c r="AD31" s="1039"/>
      <c r="AE31" s="1040"/>
      <c r="AF31" s="1035">
        <v>48</v>
      </c>
      <c r="AG31" s="1036"/>
      <c r="AH31" s="1036"/>
      <c r="AI31" s="1036"/>
      <c r="AJ31" s="1037"/>
      <c r="AK31" s="980">
        <v>310</v>
      </c>
      <c r="AL31" s="971"/>
      <c r="AM31" s="971"/>
      <c r="AN31" s="971"/>
      <c r="AO31" s="971"/>
      <c r="AP31" s="971">
        <v>2971</v>
      </c>
      <c r="AQ31" s="971"/>
      <c r="AR31" s="971"/>
      <c r="AS31" s="971"/>
      <c r="AT31" s="971"/>
      <c r="AU31" s="971">
        <v>2541</v>
      </c>
      <c r="AV31" s="971"/>
      <c r="AW31" s="971"/>
      <c r="AX31" s="971"/>
      <c r="AY31" s="971"/>
      <c r="AZ31" s="1041" t="s">
        <v>546</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f>SUM(AF28:AJ31)</f>
        <v>184</v>
      </c>
      <c r="AG63" s="959"/>
      <c r="AH63" s="959"/>
      <c r="AI63" s="959"/>
      <c r="AJ63" s="1022"/>
      <c r="AK63" s="1023"/>
      <c r="AL63" s="963"/>
      <c r="AM63" s="963"/>
      <c r="AN63" s="963"/>
      <c r="AO63" s="963"/>
      <c r="AP63" s="959">
        <f>SUM(AP28:AT31)</f>
        <v>2971</v>
      </c>
      <c r="AQ63" s="959"/>
      <c r="AR63" s="959"/>
      <c r="AS63" s="959"/>
      <c r="AT63" s="959"/>
      <c r="AU63" s="959">
        <f>SUM(AU28:AY31)</f>
        <v>2541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547</v>
      </c>
      <c r="C68" s="986"/>
      <c r="D68" s="986"/>
      <c r="E68" s="986"/>
      <c r="F68" s="986"/>
      <c r="G68" s="986"/>
      <c r="H68" s="986"/>
      <c r="I68" s="986"/>
      <c r="J68" s="986"/>
      <c r="K68" s="986"/>
      <c r="L68" s="986"/>
      <c r="M68" s="986"/>
      <c r="N68" s="986"/>
      <c r="O68" s="986"/>
      <c r="P68" s="987"/>
      <c r="Q68" s="988">
        <v>5949</v>
      </c>
      <c r="R68" s="982"/>
      <c r="S68" s="982"/>
      <c r="T68" s="982"/>
      <c r="U68" s="982"/>
      <c r="V68" s="982">
        <v>4240</v>
      </c>
      <c r="W68" s="982"/>
      <c r="X68" s="982"/>
      <c r="Y68" s="982"/>
      <c r="Z68" s="982"/>
      <c r="AA68" s="982">
        <v>1709</v>
      </c>
      <c r="AB68" s="982"/>
      <c r="AC68" s="982"/>
      <c r="AD68" s="982"/>
      <c r="AE68" s="982"/>
      <c r="AF68" s="982">
        <v>1709</v>
      </c>
      <c r="AG68" s="982"/>
      <c r="AH68" s="982"/>
      <c r="AI68" s="982"/>
      <c r="AJ68" s="982"/>
      <c r="AK68" s="982" t="s">
        <v>486</v>
      </c>
      <c r="AL68" s="982"/>
      <c r="AM68" s="982"/>
      <c r="AN68" s="982"/>
      <c r="AO68" s="982"/>
      <c r="AP68" s="982" t="s">
        <v>486</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77">
        <v>63</v>
      </c>
      <c r="R69" s="971"/>
      <c r="S69" s="971"/>
      <c r="T69" s="971"/>
      <c r="U69" s="971"/>
      <c r="V69" s="971">
        <v>57</v>
      </c>
      <c r="W69" s="971"/>
      <c r="X69" s="971"/>
      <c r="Y69" s="971"/>
      <c r="Z69" s="971"/>
      <c r="AA69" s="971">
        <v>6</v>
      </c>
      <c r="AB69" s="971"/>
      <c r="AC69" s="971"/>
      <c r="AD69" s="971"/>
      <c r="AE69" s="971"/>
      <c r="AF69" s="971">
        <v>6</v>
      </c>
      <c r="AG69" s="971"/>
      <c r="AH69" s="971"/>
      <c r="AI69" s="971"/>
      <c r="AJ69" s="971"/>
      <c r="AK69" s="971" t="s">
        <v>486</v>
      </c>
      <c r="AL69" s="971"/>
      <c r="AM69" s="971"/>
      <c r="AN69" s="971"/>
      <c r="AO69" s="971"/>
      <c r="AP69" s="971" t="s">
        <v>486</v>
      </c>
      <c r="AQ69" s="971"/>
      <c r="AR69" s="971"/>
      <c r="AS69" s="971"/>
      <c r="AT69" s="971"/>
      <c r="AU69" s="971" t="s">
        <v>486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549</v>
      </c>
      <c r="C70" s="975"/>
      <c r="D70" s="975"/>
      <c r="E70" s="975"/>
      <c r="F70" s="975"/>
      <c r="G70" s="975"/>
      <c r="H70" s="975"/>
      <c r="I70" s="975"/>
      <c r="J70" s="975"/>
      <c r="K70" s="975"/>
      <c r="L70" s="975"/>
      <c r="M70" s="975"/>
      <c r="N70" s="975"/>
      <c r="O70" s="975"/>
      <c r="P70" s="976"/>
      <c r="Q70" s="977">
        <v>3372</v>
      </c>
      <c r="R70" s="971"/>
      <c r="S70" s="971"/>
      <c r="T70" s="971"/>
      <c r="U70" s="971"/>
      <c r="V70" s="971">
        <v>3240</v>
      </c>
      <c r="W70" s="971"/>
      <c r="X70" s="971"/>
      <c r="Y70" s="971"/>
      <c r="Z70" s="971"/>
      <c r="AA70" s="971">
        <v>132</v>
      </c>
      <c r="AB70" s="971"/>
      <c r="AC70" s="971"/>
      <c r="AD70" s="971"/>
      <c r="AE70" s="971"/>
      <c r="AF70" s="971">
        <v>132</v>
      </c>
      <c r="AG70" s="971"/>
      <c r="AH70" s="971"/>
      <c r="AI70" s="971"/>
      <c r="AJ70" s="971"/>
      <c r="AK70" s="971">
        <v>30</v>
      </c>
      <c r="AL70" s="971"/>
      <c r="AM70" s="971"/>
      <c r="AN70" s="971"/>
      <c r="AO70" s="971"/>
      <c r="AP70" s="971">
        <v>2665</v>
      </c>
      <c r="AQ70" s="971"/>
      <c r="AR70" s="971"/>
      <c r="AS70" s="971"/>
      <c r="AT70" s="971"/>
      <c r="AU70" s="971">
        <v>60</v>
      </c>
      <c r="AV70" s="971"/>
      <c r="AW70" s="971"/>
      <c r="AX70" s="971"/>
      <c r="AY70" s="971"/>
      <c r="AZ70" s="972" t="s">
        <v>561</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7">
        <v>264</v>
      </c>
      <c r="R71" s="971"/>
      <c r="S71" s="971"/>
      <c r="T71" s="971"/>
      <c r="U71" s="971"/>
      <c r="V71" s="971">
        <v>227</v>
      </c>
      <c r="W71" s="971"/>
      <c r="X71" s="971"/>
      <c r="Y71" s="971"/>
      <c r="Z71" s="971"/>
      <c r="AA71" s="971">
        <v>37</v>
      </c>
      <c r="AB71" s="971"/>
      <c r="AC71" s="971"/>
      <c r="AD71" s="971"/>
      <c r="AE71" s="971"/>
      <c r="AF71" s="971">
        <v>37</v>
      </c>
      <c r="AG71" s="971"/>
      <c r="AH71" s="971"/>
      <c r="AI71" s="971"/>
      <c r="AJ71" s="971"/>
      <c r="AK71" s="971" t="s">
        <v>486</v>
      </c>
      <c r="AL71" s="971"/>
      <c r="AM71" s="971"/>
      <c r="AN71" s="971"/>
      <c r="AO71" s="971"/>
      <c r="AP71" s="971" t="s">
        <v>486</v>
      </c>
      <c r="AQ71" s="971"/>
      <c r="AR71" s="971"/>
      <c r="AS71" s="971"/>
      <c r="AT71" s="971"/>
      <c r="AU71" s="971" t="s">
        <v>486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551</v>
      </c>
      <c r="C72" s="975"/>
      <c r="D72" s="975"/>
      <c r="E72" s="975"/>
      <c r="F72" s="975"/>
      <c r="G72" s="975"/>
      <c r="H72" s="975"/>
      <c r="I72" s="975"/>
      <c r="J72" s="975"/>
      <c r="K72" s="975"/>
      <c r="L72" s="975"/>
      <c r="M72" s="975"/>
      <c r="N72" s="975"/>
      <c r="O72" s="975"/>
      <c r="P72" s="976"/>
      <c r="Q72" s="977">
        <v>295194</v>
      </c>
      <c r="R72" s="971"/>
      <c r="S72" s="971"/>
      <c r="T72" s="971"/>
      <c r="U72" s="971"/>
      <c r="V72" s="971">
        <v>282398</v>
      </c>
      <c r="W72" s="971"/>
      <c r="X72" s="971"/>
      <c r="Y72" s="971"/>
      <c r="Z72" s="971"/>
      <c r="AA72" s="971">
        <v>12796</v>
      </c>
      <c r="AB72" s="971"/>
      <c r="AC72" s="971"/>
      <c r="AD72" s="971"/>
      <c r="AE72" s="971"/>
      <c r="AF72" s="971">
        <v>12796</v>
      </c>
      <c r="AG72" s="971"/>
      <c r="AH72" s="971"/>
      <c r="AI72" s="971"/>
      <c r="AJ72" s="971"/>
      <c r="AK72" s="971" t="s">
        <v>486</v>
      </c>
      <c r="AL72" s="971"/>
      <c r="AM72" s="971"/>
      <c r="AN72" s="971"/>
      <c r="AO72" s="971"/>
      <c r="AP72" s="971" t="s">
        <v>486</v>
      </c>
      <c r="AQ72" s="971"/>
      <c r="AR72" s="971"/>
      <c r="AS72" s="971"/>
      <c r="AT72" s="971"/>
      <c r="AU72" s="971" t="s">
        <v>486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552</v>
      </c>
      <c r="C73" s="975"/>
      <c r="D73" s="975"/>
      <c r="E73" s="975"/>
      <c r="F73" s="975"/>
      <c r="G73" s="975"/>
      <c r="H73" s="975"/>
      <c r="I73" s="975"/>
      <c r="J73" s="975"/>
      <c r="K73" s="975"/>
      <c r="L73" s="975"/>
      <c r="M73" s="975"/>
      <c r="N73" s="975"/>
      <c r="O73" s="975"/>
      <c r="P73" s="976"/>
      <c r="Q73" s="977">
        <v>2752</v>
      </c>
      <c r="R73" s="971"/>
      <c r="S73" s="971"/>
      <c r="T73" s="971"/>
      <c r="U73" s="971"/>
      <c r="V73" s="971">
        <v>2613</v>
      </c>
      <c r="W73" s="971"/>
      <c r="X73" s="971"/>
      <c r="Y73" s="971"/>
      <c r="Z73" s="971"/>
      <c r="AA73" s="971">
        <v>139</v>
      </c>
      <c r="AB73" s="971"/>
      <c r="AC73" s="971"/>
      <c r="AD73" s="971"/>
      <c r="AE73" s="971"/>
      <c r="AF73" s="971">
        <v>81</v>
      </c>
      <c r="AG73" s="971"/>
      <c r="AH73" s="971"/>
      <c r="AI73" s="971"/>
      <c r="AJ73" s="971"/>
      <c r="AK73" s="971" t="s">
        <v>486</v>
      </c>
      <c r="AL73" s="971"/>
      <c r="AM73" s="971"/>
      <c r="AN73" s="971"/>
      <c r="AO73" s="971"/>
      <c r="AP73" s="971">
        <v>756</v>
      </c>
      <c r="AQ73" s="971"/>
      <c r="AR73" s="971"/>
      <c r="AS73" s="971"/>
      <c r="AT73" s="971"/>
      <c r="AU73" s="971">
        <v>47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553</v>
      </c>
      <c r="C74" s="975"/>
      <c r="D74" s="975"/>
      <c r="E74" s="975"/>
      <c r="F74" s="975"/>
      <c r="G74" s="975"/>
      <c r="H74" s="975"/>
      <c r="I74" s="975"/>
      <c r="J74" s="975"/>
      <c r="K74" s="975"/>
      <c r="L74" s="975"/>
      <c r="M74" s="975"/>
      <c r="N74" s="975"/>
      <c r="O74" s="975"/>
      <c r="P74" s="976"/>
      <c r="Q74" s="977">
        <v>42</v>
      </c>
      <c r="R74" s="971"/>
      <c r="S74" s="971"/>
      <c r="T74" s="971"/>
      <c r="U74" s="971"/>
      <c r="V74" s="971">
        <v>35</v>
      </c>
      <c r="W74" s="971"/>
      <c r="X74" s="971"/>
      <c r="Y74" s="971"/>
      <c r="Z74" s="971"/>
      <c r="AA74" s="971">
        <v>7</v>
      </c>
      <c r="AB74" s="971"/>
      <c r="AC74" s="971"/>
      <c r="AD74" s="971"/>
      <c r="AE74" s="971"/>
      <c r="AF74" s="971">
        <v>7</v>
      </c>
      <c r="AG74" s="971"/>
      <c r="AH74" s="971"/>
      <c r="AI74" s="971"/>
      <c r="AJ74" s="971"/>
      <c r="AK74" s="971" t="s">
        <v>486</v>
      </c>
      <c r="AL74" s="971"/>
      <c r="AM74" s="971"/>
      <c r="AN74" s="971"/>
      <c r="AO74" s="971"/>
      <c r="AP74" s="971" t="s">
        <v>486</v>
      </c>
      <c r="AQ74" s="971"/>
      <c r="AR74" s="971"/>
      <c r="AS74" s="971"/>
      <c r="AT74" s="971"/>
      <c r="AU74" s="971" t="s">
        <v>486</v>
      </c>
      <c r="AV74" s="971"/>
      <c r="AW74" s="971"/>
      <c r="AX74" s="971"/>
      <c r="AY74" s="971"/>
      <c r="AZ74" s="972" t="s">
        <v>554</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SUM(AF68:AJ74)</f>
        <v>14768</v>
      </c>
      <c r="AG88" s="959"/>
      <c r="AH88" s="959"/>
      <c r="AI88" s="959"/>
      <c r="AJ88" s="959"/>
      <c r="AK88" s="963"/>
      <c r="AL88" s="963"/>
      <c r="AM88" s="963"/>
      <c r="AN88" s="963"/>
      <c r="AO88" s="963"/>
      <c r="AP88" s="959">
        <f>SUM(AP68:AT74)</f>
        <v>3421</v>
      </c>
      <c r="AQ88" s="959"/>
      <c r="AR88" s="959"/>
      <c r="AS88" s="959"/>
      <c r="AT88" s="959"/>
      <c r="AU88" s="959">
        <f>SUM(AU68:AY74)</f>
        <v>107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SUM(CR7:CV12)</f>
        <v>90</v>
      </c>
      <c r="CS102" s="953"/>
      <c r="CT102" s="953"/>
      <c r="CU102" s="953"/>
      <c r="CV102" s="954"/>
      <c r="CW102" s="952">
        <f>SUM(CW7:DA12)</f>
        <v>59</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718097</v>
      </c>
      <c r="AB110" s="889"/>
      <c r="AC110" s="889"/>
      <c r="AD110" s="889"/>
      <c r="AE110" s="890"/>
      <c r="AF110" s="891">
        <v>758936</v>
      </c>
      <c r="AG110" s="889"/>
      <c r="AH110" s="889"/>
      <c r="AI110" s="889"/>
      <c r="AJ110" s="890"/>
      <c r="AK110" s="891">
        <v>719326</v>
      </c>
      <c r="AL110" s="889"/>
      <c r="AM110" s="889"/>
      <c r="AN110" s="889"/>
      <c r="AO110" s="890"/>
      <c r="AP110" s="892">
        <v>21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5247843</v>
      </c>
      <c r="BR110" s="842"/>
      <c r="BS110" s="842"/>
      <c r="BT110" s="842"/>
      <c r="BU110" s="842"/>
      <c r="BV110" s="842">
        <v>5214355</v>
      </c>
      <c r="BW110" s="842"/>
      <c r="BX110" s="842"/>
      <c r="BY110" s="842"/>
      <c r="BZ110" s="842"/>
      <c r="CA110" s="842">
        <v>5012450</v>
      </c>
      <c r="CB110" s="842"/>
      <c r="CC110" s="842"/>
      <c r="CD110" s="842"/>
      <c r="CE110" s="842"/>
      <c r="CF110" s="866">
        <v>146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2590592</v>
      </c>
      <c r="BR112" s="817"/>
      <c r="BS112" s="817"/>
      <c r="BT112" s="817"/>
      <c r="BU112" s="817"/>
      <c r="BV112" s="817">
        <v>2573732</v>
      </c>
      <c r="BW112" s="817"/>
      <c r="BX112" s="817"/>
      <c r="BY112" s="817"/>
      <c r="BZ112" s="817"/>
      <c r="CA112" s="817">
        <v>2540526</v>
      </c>
      <c r="CB112" s="817"/>
      <c r="CC112" s="817"/>
      <c r="CD112" s="817"/>
      <c r="CE112" s="817"/>
      <c r="CF112" s="875">
        <v>74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179015</v>
      </c>
      <c r="AB113" s="919"/>
      <c r="AC113" s="919"/>
      <c r="AD113" s="919"/>
      <c r="AE113" s="920"/>
      <c r="AF113" s="921">
        <v>195810</v>
      </c>
      <c r="AG113" s="919"/>
      <c r="AH113" s="919"/>
      <c r="AI113" s="919"/>
      <c r="AJ113" s="920"/>
      <c r="AK113" s="921">
        <v>210140</v>
      </c>
      <c r="AL113" s="919"/>
      <c r="AM113" s="919"/>
      <c r="AN113" s="919"/>
      <c r="AO113" s="920"/>
      <c r="AP113" s="922">
        <v>6.1</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103145</v>
      </c>
      <c r="BR113" s="817"/>
      <c r="BS113" s="817"/>
      <c r="BT113" s="817"/>
      <c r="BU113" s="817"/>
      <c r="BV113" s="817">
        <v>116332</v>
      </c>
      <c r="BW113" s="817"/>
      <c r="BX113" s="817"/>
      <c r="BY113" s="817"/>
      <c r="BZ113" s="817"/>
      <c r="CA113" s="817">
        <v>106911</v>
      </c>
      <c r="CB113" s="817"/>
      <c r="CC113" s="817"/>
      <c r="CD113" s="817"/>
      <c r="CE113" s="817"/>
      <c r="CF113" s="875">
        <v>3.1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21904</v>
      </c>
      <c r="AB114" s="780"/>
      <c r="AC114" s="780"/>
      <c r="AD114" s="780"/>
      <c r="AE114" s="781"/>
      <c r="AF114" s="782">
        <v>24425</v>
      </c>
      <c r="AG114" s="780"/>
      <c r="AH114" s="780"/>
      <c r="AI114" s="780"/>
      <c r="AJ114" s="781"/>
      <c r="AK114" s="782">
        <v>27958</v>
      </c>
      <c r="AL114" s="780"/>
      <c r="AM114" s="780"/>
      <c r="AN114" s="780"/>
      <c r="AO114" s="781"/>
      <c r="AP114" s="824">
        <v>0.8</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660396</v>
      </c>
      <c r="BR114" s="817"/>
      <c r="BS114" s="817"/>
      <c r="BT114" s="817"/>
      <c r="BU114" s="817"/>
      <c r="BV114" s="817">
        <v>737937</v>
      </c>
      <c r="BW114" s="817"/>
      <c r="BX114" s="817"/>
      <c r="BY114" s="817"/>
      <c r="BZ114" s="817"/>
      <c r="CA114" s="817">
        <v>951538</v>
      </c>
      <c r="CB114" s="817"/>
      <c r="CC114" s="817"/>
      <c r="CD114" s="817"/>
      <c r="CE114" s="817"/>
      <c r="CF114" s="875">
        <v>27.7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919016</v>
      </c>
      <c r="AB117" s="903"/>
      <c r="AC117" s="903"/>
      <c r="AD117" s="903"/>
      <c r="AE117" s="904"/>
      <c r="AF117" s="905">
        <v>979171</v>
      </c>
      <c r="AG117" s="903"/>
      <c r="AH117" s="903"/>
      <c r="AI117" s="903"/>
      <c r="AJ117" s="904"/>
      <c r="AK117" s="905">
        <v>957424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8601976</v>
      </c>
      <c r="BR119" s="845"/>
      <c r="BS119" s="845"/>
      <c r="BT119" s="845"/>
      <c r="BU119" s="845"/>
      <c r="BV119" s="845">
        <v>8642356</v>
      </c>
      <c r="BW119" s="845"/>
      <c r="BX119" s="845"/>
      <c r="BY119" s="845"/>
      <c r="BZ119" s="845"/>
      <c r="CA119" s="845">
        <v>8611425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3650800</v>
      </c>
      <c r="BR120" s="842"/>
      <c r="BS120" s="842"/>
      <c r="BT120" s="842"/>
      <c r="BU120" s="842"/>
      <c r="BV120" s="842">
        <v>4001310</v>
      </c>
      <c r="BW120" s="842"/>
      <c r="BX120" s="842"/>
      <c r="BY120" s="842"/>
      <c r="BZ120" s="842"/>
      <c r="CA120" s="842">
        <v>4487781</v>
      </c>
      <c r="CB120" s="842"/>
      <c r="CC120" s="842"/>
      <c r="CD120" s="842"/>
      <c r="CE120" s="842"/>
      <c r="CF120" s="866">
        <v>130.80000000000001</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2590592</v>
      </c>
      <c r="DH120" s="842"/>
      <c r="DI120" s="842"/>
      <c r="DJ120" s="842"/>
      <c r="DK120" s="842"/>
      <c r="DL120" s="842">
        <v>2573732</v>
      </c>
      <c r="DM120" s="842"/>
      <c r="DN120" s="842"/>
      <c r="DO120" s="842"/>
      <c r="DP120" s="842"/>
      <c r="DQ120" s="842">
        <v>2540526</v>
      </c>
      <c r="DR120" s="842"/>
      <c r="DS120" s="842"/>
      <c r="DT120" s="842"/>
      <c r="DU120" s="842"/>
      <c r="DV120" s="843">
        <v>74</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5233259</v>
      </c>
      <c r="BR122" s="845"/>
      <c r="BS122" s="845"/>
      <c r="BT122" s="845"/>
      <c r="BU122" s="845"/>
      <c r="BV122" s="845">
        <v>5289453</v>
      </c>
      <c r="BW122" s="845"/>
      <c r="BX122" s="845"/>
      <c r="BY122" s="845"/>
      <c r="BZ122" s="845"/>
      <c r="CA122" s="845">
        <v>4669127</v>
      </c>
      <c r="CB122" s="845"/>
      <c r="CC122" s="845"/>
      <c r="CD122" s="845"/>
      <c r="CE122" s="845"/>
      <c r="CF122" s="846">
        <v>136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8884059</v>
      </c>
      <c r="BR123" s="833"/>
      <c r="BS123" s="833"/>
      <c r="BT123" s="833"/>
      <c r="BU123" s="833"/>
      <c r="BV123" s="833">
        <v>9290763</v>
      </c>
      <c r="BW123" s="833"/>
      <c r="BX123" s="833"/>
      <c r="BY123" s="833"/>
      <c r="BZ123" s="833"/>
      <c r="CA123" s="833">
        <v>9156908</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v>104</v>
      </c>
      <c r="AG128" s="801"/>
      <c r="AH128" s="801"/>
      <c r="AI128" s="801"/>
      <c r="AJ128" s="802"/>
      <c r="AK128" s="803">
        <v>104</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4116324</v>
      </c>
      <c r="AB129" s="780"/>
      <c r="AC129" s="780"/>
      <c r="AD129" s="780"/>
      <c r="AE129" s="781"/>
      <c r="AF129" s="782">
        <v>4034640</v>
      </c>
      <c r="AG129" s="780"/>
      <c r="AH129" s="780"/>
      <c r="AI129" s="780"/>
      <c r="AJ129" s="781"/>
      <c r="AK129" s="782">
        <v>4043258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583605</v>
      </c>
      <c r="AB130" s="780"/>
      <c r="AC130" s="780"/>
      <c r="AD130" s="780"/>
      <c r="AE130" s="781"/>
      <c r="AF130" s="782">
        <v>616767</v>
      </c>
      <c r="AG130" s="780"/>
      <c r="AH130" s="780"/>
      <c r="AI130" s="780"/>
      <c r="AJ130" s="781"/>
      <c r="AK130" s="782">
        <v>611124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3532719</v>
      </c>
      <c r="AB131" s="764"/>
      <c r="AC131" s="764"/>
      <c r="AD131" s="764"/>
      <c r="AE131" s="765"/>
      <c r="AF131" s="766">
        <v>3417873</v>
      </c>
      <c r="AG131" s="764"/>
      <c r="AH131" s="764"/>
      <c r="AI131" s="764"/>
      <c r="AJ131" s="765"/>
      <c r="AK131" s="766">
        <v>3432134</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9.4944149249999992</v>
      </c>
      <c r="AB132" s="745"/>
      <c r="AC132" s="745"/>
      <c r="AD132" s="745"/>
      <c r="AE132" s="746"/>
      <c r="AF132" s="747">
        <v>10.600159809999999</v>
      </c>
      <c r="AG132" s="745"/>
      <c r="AH132" s="745"/>
      <c r="AI132" s="745"/>
      <c r="AJ132" s="746"/>
      <c r="AK132" s="747">
        <v>10.086902200000001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9.5</v>
      </c>
      <c r="AB133" s="724"/>
      <c r="AC133" s="724"/>
      <c r="AD133" s="724"/>
      <c r="AE133" s="725"/>
      <c r="AF133" s="723">
        <v>9.8000000000000007</v>
      </c>
      <c r="AG133" s="724"/>
      <c r="AH133" s="724"/>
      <c r="AI133" s="724"/>
      <c r="AJ133" s="725"/>
      <c r="AK133" s="723">
        <v>10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hwaqE6YCadAl1ucW/WMnQEBAy3fMe1AguGoTVX0MXGSxwpcf5EHleWj43F83nRwrCnesFpKFe0+MnFGCsqd3A==" saltValue="6kU5pr9EFKUDoI6ieQOg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bwtS5SMYYRiVoZiWiC512z7UL58ypcn4kJryHH2q+v1FQbcbSHooOPGVF7gJ8k/Jcbh/zPjxnzkaMPnlcMI1w==" saltValue="XMdrzNuoeLOiFZOFq6UoK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HQspY0O4/+dz5uqFgPqiLVbytYjCn+3KfcrNe0Ep38rBB8Q2nc3ttSHQJAnsPhFVk4VidKAjSfrhBEx8dYEsA==" saltValue="ibegAQwoL0YFw0GP7+3h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7" t="s">
        <v>483</v>
      </c>
      <c r="AL9" s="1128"/>
      <c r="AM9" s="1128"/>
      <c r="AN9" s="1129"/>
      <c r="AO9" s="281">
        <v>1098894</v>
      </c>
      <c r="AP9" s="281">
        <v>152751</v>
      </c>
      <c r="AQ9" s="282">
        <v>143042</v>
      </c>
      <c r="AR9" s="283">
        <v>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7" t="s">
        <v>484</v>
      </c>
      <c r="AL10" s="1128"/>
      <c r="AM10" s="1128"/>
      <c r="AN10" s="1129"/>
      <c r="AO10" s="284">
        <v>142162</v>
      </c>
      <c r="AP10" s="284">
        <v>19761</v>
      </c>
      <c r="AQ10" s="285">
        <v>17233</v>
      </c>
      <c r="AR10" s="286">
        <v>14.7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7" t="s">
        <v>485</v>
      </c>
      <c r="AL11" s="1128"/>
      <c r="AM11" s="1128"/>
      <c r="AN11" s="1129"/>
      <c r="AO11" s="284" t="s">
        <v>486</v>
      </c>
      <c r="AP11" s="284" t="s">
        <v>486</v>
      </c>
      <c r="AQ11" s="285">
        <v>1297</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7" t="s">
        <v>487</v>
      </c>
      <c r="AL12" s="1128"/>
      <c r="AM12" s="1128"/>
      <c r="AN12" s="1129"/>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7" t="s">
        <v>488</v>
      </c>
      <c r="AL13" s="1128"/>
      <c r="AM13" s="1128"/>
      <c r="AN13" s="1129"/>
      <c r="AO13" s="284">
        <v>21402</v>
      </c>
      <c r="AP13" s="284">
        <v>2975</v>
      </c>
      <c r="AQ13" s="285">
        <v>5542</v>
      </c>
      <c r="AR13" s="286">
        <v>-46.3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7" t="s">
        <v>489</v>
      </c>
      <c r="AL14" s="1128"/>
      <c r="AM14" s="1128"/>
      <c r="AN14" s="1129"/>
      <c r="AO14" s="284">
        <v>18500</v>
      </c>
      <c r="AP14" s="284">
        <v>2572</v>
      </c>
      <c r="AQ14" s="285">
        <v>2886</v>
      </c>
      <c r="AR14" s="286">
        <v>-10.9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0" t="s">
        <v>490</v>
      </c>
      <c r="AL15" s="1131"/>
      <c r="AM15" s="1131"/>
      <c r="AN15" s="1132"/>
      <c r="AO15" s="284">
        <v>-66260</v>
      </c>
      <c r="AP15" s="284">
        <v>-9210</v>
      </c>
      <c r="AQ15" s="285">
        <v>-8856</v>
      </c>
      <c r="AR15" s="286">
        <v>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0" t="s">
        <v>178</v>
      </c>
      <c r="AL16" s="1131"/>
      <c r="AM16" s="1131"/>
      <c r="AN16" s="1132"/>
      <c r="AO16" s="284">
        <v>1214698</v>
      </c>
      <c r="AP16" s="284">
        <v>168849</v>
      </c>
      <c r="AQ16" s="285">
        <v>161143</v>
      </c>
      <c r="AR16" s="286">
        <v>4.8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3" t="s">
        <v>495</v>
      </c>
      <c r="AL21" s="1134"/>
      <c r="AM21" s="1134"/>
      <c r="AN21" s="1135"/>
      <c r="AO21" s="297">
        <v>15.71</v>
      </c>
      <c r="AP21" s="298">
        <v>14.02</v>
      </c>
      <c r="AQ21" s="299">
        <v>1.69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3" t="s">
        <v>496</v>
      </c>
      <c r="AL22" s="1134"/>
      <c r="AM22" s="1134"/>
      <c r="AN22" s="1135"/>
      <c r="AO22" s="302">
        <v>94.1</v>
      </c>
      <c r="AP22" s="303">
        <v>96.2</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6" t="s">
        <v>497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7" t="s">
        <v>500</v>
      </c>
      <c r="AL32" s="1118"/>
      <c r="AM32" s="1118"/>
      <c r="AN32" s="1119"/>
      <c r="AO32" s="312">
        <v>719326</v>
      </c>
      <c r="AP32" s="312">
        <v>99990</v>
      </c>
      <c r="AQ32" s="313">
        <v>81691</v>
      </c>
      <c r="AR32" s="314">
        <v>22.4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7" t="s">
        <v>501</v>
      </c>
      <c r="AL33" s="1118"/>
      <c r="AM33" s="1118"/>
      <c r="AN33" s="1119"/>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7" t="s">
        <v>502</v>
      </c>
      <c r="AL34" s="1118"/>
      <c r="AM34" s="1118"/>
      <c r="AN34" s="1119"/>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7" t="s">
        <v>503</v>
      </c>
      <c r="AL35" s="1118"/>
      <c r="AM35" s="1118"/>
      <c r="AN35" s="1119"/>
      <c r="AO35" s="312">
        <v>210140</v>
      </c>
      <c r="AP35" s="312">
        <v>29210</v>
      </c>
      <c r="AQ35" s="313">
        <v>27672</v>
      </c>
      <c r="AR35" s="314">
        <v>5.6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7" t="s">
        <v>504</v>
      </c>
      <c r="AL36" s="1118"/>
      <c r="AM36" s="1118"/>
      <c r="AN36" s="1119"/>
      <c r="AO36" s="312">
        <v>27958</v>
      </c>
      <c r="AP36" s="312">
        <v>3886</v>
      </c>
      <c r="AQ36" s="313">
        <v>4845</v>
      </c>
      <c r="AR36" s="314">
        <v>-19.8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7" t="s">
        <v>505</v>
      </c>
      <c r="AL37" s="1118"/>
      <c r="AM37" s="1118"/>
      <c r="AN37" s="1119"/>
      <c r="AO37" s="312" t="s">
        <v>486</v>
      </c>
      <c r="AP37" s="312" t="s">
        <v>486</v>
      </c>
      <c r="AQ37" s="313">
        <v>448</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0" t="s">
        <v>506</v>
      </c>
      <c r="AL38" s="1121"/>
      <c r="AM38" s="1121"/>
      <c r="AN38" s="1122"/>
      <c r="AO38" s="315" t="s">
        <v>486</v>
      </c>
      <c r="AP38" s="315" t="s">
        <v>486</v>
      </c>
      <c r="AQ38" s="316">
        <v>4</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0" t="s">
        <v>507</v>
      </c>
      <c r="AL39" s="1121"/>
      <c r="AM39" s="1121"/>
      <c r="AN39" s="1122"/>
      <c r="AO39" s="312">
        <v>-104</v>
      </c>
      <c r="AP39" s="312">
        <v>-14</v>
      </c>
      <c r="AQ39" s="313">
        <v>-1961</v>
      </c>
      <c r="AR39" s="314">
        <v>-99.3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7" t="s">
        <v>508</v>
      </c>
      <c r="AL40" s="1118"/>
      <c r="AM40" s="1118"/>
      <c r="AN40" s="1119"/>
      <c r="AO40" s="312">
        <v>-611124</v>
      </c>
      <c r="AP40" s="312">
        <v>-84949</v>
      </c>
      <c r="AQ40" s="313">
        <v>-75713</v>
      </c>
      <c r="AR40" s="314">
        <v>12.2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3" t="s">
        <v>288</v>
      </c>
      <c r="AL41" s="1124"/>
      <c r="AM41" s="1124"/>
      <c r="AN41" s="1125"/>
      <c r="AO41" s="312">
        <v>346196</v>
      </c>
      <c r="AP41" s="312">
        <v>48123</v>
      </c>
      <c r="AQ41" s="313">
        <v>36985</v>
      </c>
      <c r="AR41" s="314">
        <v>30.1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0" t="s">
        <v>478</v>
      </c>
      <c r="AN49" s="1112" t="s">
        <v>511</v>
      </c>
      <c r="AO49" s="1113"/>
      <c r="AP49" s="1113"/>
      <c r="AQ49" s="1113"/>
      <c r="AR49" s="1114"/>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1"/>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942846</v>
      </c>
      <c r="AN51" s="334">
        <v>117372</v>
      </c>
      <c r="AO51" s="335">
        <v>11.3</v>
      </c>
      <c r="AP51" s="336">
        <v>126262</v>
      </c>
      <c r="AQ51" s="337">
        <v>10</v>
      </c>
      <c r="AR51" s="338">
        <v>1.3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399167</v>
      </c>
      <c r="AN52" s="342">
        <v>49691</v>
      </c>
      <c r="AO52" s="343">
        <v>3.5</v>
      </c>
      <c r="AP52" s="344">
        <v>56769</v>
      </c>
      <c r="AQ52" s="345">
        <v>2.1</v>
      </c>
      <c r="AR52" s="346">
        <v>1.4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868534</v>
      </c>
      <c r="AN53" s="334">
        <v>111123</v>
      </c>
      <c r="AO53" s="335">
        <v>-5.3</v>
      </c>
      <c r="AP53" s="336">
        <v>126525</v>
      </c>
      <c r="AQ53" s="337">
        <v>0.2</v>
      </c>
      <c r="AR53" s="338">
        <v>-5.5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531502</v>
      </c>
      <c r="AN54" s="342">
        <v>68002</v>
      </c>
      <c r="AO54" s="343">
        <v>36.799999999999997</v>
      </c>
      <c r="AP54" s="344">
        <v>67052</v>
      </c>
      <c r="AQ54" s="345">
        <v>18.100000000000001</v>
      </c>
      <c r="AR54" s="346">
        <v>18.7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803563</v>
      </c>
      <c r="AN55" s="334">
        <v>105261</v>
      </c>
      <c r="AO55" s="335">
        <v>-5.3</v>
      </c>
      <c r="AP55" s="336">
        <v>122054</v>
      </c>
      <c r="AQ55" s="337">
        <v>-3.5</v>
      </c>
      <c r="AR55" s="338">
        <v>-1.8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462439</v>
      </c>
      <c r="AN56" s="342">
        <v>60576</v>
      </c>
      <c r="AO56" s="343">
        <v>-10.9</v>
      </c>
      <c r="AP56" s="344">
        <v>68298</v>
      </c>
      <c r="AQ56" s="345">
        <v>1.9</v>
      </c>
      <c r="AR56" s="346">
        <v>-12.8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1102684</v>
      </c>
      <c r="AN57" s="334">
        <v>148590</v>
      </c>
      <c r="AO57" s="335">
        <v>41.2</v>
      </c>
      <c r="AP57" s="336">
        <v>111644</v>
      </c>
      <c r="AQ57" s="337">
        <v>-8.5</v>
      </c>
      <c r="AR57" s="338">
        <v>49.7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812268</v>
      </c>
      <c r="AN58" s="342">
        <v>109455</v>
      </c>
      <c r="AO58" s="343">
        <v>80.7</v>
      </c>
      <c r="AP58" s="344">
        <v>66606</v>
      </c>
      <c r="AQ58" s="345">
        <v>-2.5</v>
      </c>
      <c r="AR58" s="346">
        <v>83.2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822717</v>
      </c>
      <c r="AN59" s="334">
        <v>114362</v>
      </c>
      <c r="AO59" s="335">
        <v>-23</v>
      </c>
      <c r="AP59" s="336">
        <v>127917</v>
      </c>
      <c r="AQ59" s="337">
        <v>14.6</v>
      </c>
      <c r="AR59" s="338">
        <v>-37.6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574454</v>
      </c>
      <c r="AN60" s="342">
        <v>79852</v>
      </c>
      <c r="AO60" s="343">
        <v>-27</v>
      </c>
      <c r="AP60" s="344">
        <v>69746</v>
      </c>
      <c r="AQ60" s="345">
        <v>4.7</v>
      </c>
      <c r="AR60" s="346">
        <v>-31.7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908069</v>
      </c>
      <c r="AN61" s="349">
        <v>119342</v>
      </c>
      <c r="AO61" s="350">
        <v>3.8</v>
      </c>
      <c r="AP61" s="351">
        <v>122880</v>
      </c>
      <c r="AQ61" s="352">
        <v>2.6</v>
      </c>
      <c r="AR61" s="338">
        <v>1.2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555966</v>
      </c>
      <c r="AN62" s="342">
        <v>73515</v>
      </c>
      <c r="AO62" s="343">
        <v>16.600000000000001</v>
      </c>
      <c r="AP62" s="344">
        <v>65694</v>
      </c>
      <c r="AQ62" s="345">
        <v>4.9000000000000004</v>
      </c>
      <c r="AR62" s="346">
        <v>11.7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lnhJYZhD5Tv470oIpzLqCOIF1e6nEOswZH3uiZ1o5LjeU0+6XW0aZnVLQa/QAOcZPC2RLvDlYYfi+dGMINQg==" saltValue="ai//Md/9bG2mEAuso8RT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HlvNsDN684JuD1q+Thk4gbZNj9lCZdXNcEjvGrjd7M0bm/3QtSb4lIOUDIbSLSY5znV9x6Q3qn/mFfMrh76stA==" saltValue="wr0+qbXRFRTJ2u9mBThV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oxqHYG/JEyQf77pcDs6ufb28BtOiAa2CSdmdLqQyNlDUaJN6/QCzhDkZ/SqLKBnQn8NpzKIndMwHWVgdy/WDCw==" saltValue="2D2DMqPjNdQx9tcRb0zR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6" t="s">
        <v>3</v>
      </c>
      <c r="D47" s="1136"/>
      <c r="E47" s="1137"/>
      <c r="F47" s="11">
        <v>24.65</v>
      </c>
      <c r="G47" s="12">
        <v>20.87</v>
      </c>
      <c r="H47" s="12">
        <v>19.43</v>
      </c>
      <c r="I47" s="12">
        <v>19.829999999999998</v>
      </c>
      <c r="J47" s="13">
        <v>19.79</v>
      </c>
    </row>
    <row r="48" spans="2:10" ht="57.75" customHeight="1" x14ac:dyDescent="0.2">
      <c r="B48" s="14"/>
      <c r="C48" s="1138" t="s">
        <v>4</v>
      </c>
      <c r="D48" s="1138"/>
      <c r="E48" s="1139"/>
      <c r="F48" s="15">
        <v>6.34</v>
      </c>
      <c r="G48" s="16">
        <v>8.81</v>
      </c>
      <c r="H48" s="16">
        <v>9.74</v>
      </c>
      <c r="I48" s="16">
        <v>9.51</v>
      </c>
      <c r="J48" s="17">
        <v>7.97</v>
      </c>
    </row>
    <row r="49" spans="2:10" ht="57.75" customHeight="1" thickBot="1" x14ac:dyDescent="0.25">
      <c r="B49" s="18"/>
      <c r="C49" s="1140" t="s">
        <v>5</v>
      </c>
      <c r="D49" s="1140"/>
      <c r="E49" s="1141"/>
      <c r="F49" s="19" t="s">
        <v>530</v>
      </c>
      <c r="G49" s="20">
        <v>0.16</v>
      </c>
      <c r="H49" s="20">
        <v>1.54</v>
      </c>
      <c r="I49" s="20" t="s">
        <v>531</v>
      </c>
      <c r="J49" s="21" t="s">
        <v>532</v>
      </c>
    </row>
    <row r="50" spans="2:10" ht="13.2" x14ac:dyDescent="0.2"/>
  </sheetData>
  <sheetProtection algorithmName="SHA-512" hashValue="7gdyhWJwnT1qrPKmM43mV5+6H8tcRfml/y6f2H6q5+ZNZyu7vy4Ty7sy8egKyuApmanvXIfK0pP/8i1BdMvOFg==" saltValue="qdvTzXIyItn19yBTEyWK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48" t="s">
        <v>533</v>
      </c>
      <c r="D34" s="1148"/>
      <c r="E34" s="1149"/>
      <c r="F34" s="32">
        <v>6.05</v>
      </c>
      <c r="G34" s="33">
        <v>8.52</v>
      </c>
      <c r="H34" s="33">
        <v>9.43</v>
      </c>
      <c r="I34" s="33">
        <v>8.94</v>
      </c>
      <c r="J34" s="34">
        <v>7.42</v>
      </c>
      <c r="K34" s="22"/>
      <c r="L34" s="22"/>
      <c r="M34" s="22"/>
      <c r="N34" s="22"/>
      <c r="O34" s="22"/>
      <c r="P34" s="22"/>
    </row>
    <row r="35" spans="1:16" ht="39" customHeight="1" x14ac:dyDescent="0.2">
      <c r="A35" s="22"/>
      <c r="B35" s="35"/>
      <c r="C35" s="1142" t="s">
        <v>534</v>
      </c>
      <c r="D35" s="1143"/>
      <c r="E35" s="1144"/>
      <c r="F35" s="36">
        <v>0.16</v>
      </c>
      <c r="G35" s="37">
        <v>0.45</v>
      </c>
      <c r="H35" s="37">
        <v>1.96</v>
      </c>
      <c r="I35" s="37">
        <v>3.5</v>
      </c>
      <c r="J35" s="38">
        <v>2.63</v>
      </c>
      <c r="K35" s="22"/>
      <c r="L35" s="22"/>
      <c r="M35" s="22"/>
      <c r="N35" s="22"/>
      <c r="O35" s="22"/>
      <c r="P35" s="22"/>
    </row>
    <row r="36" spans="1:16" ht="39" customHeight="1" x14ac:dyDescent="0.2">
      <c r="A36" s="22"/>
      <c r="B36" s="35"/>
      <c r="C36" s="1142" t="s">
        <v>535</v>
      </c>
      <c r="D36" s="1143"/>
      <c r="E36" s="1144"/>
      <c r="F36" s="36">
        <v>7.0000000000000007E-2</v>
      </c>
      <c r="G36" s="37">
        <v>0.22</v>
      </c>
      <c r="H36" s="37">
        <v>0.22</v>
      </c>
      <c r="I36" s="37">
        <v>0.21</v>
      </c>
      <c r="J36" s="38">
        <v>1.18</v>
      </c>
      <c r="K36" s="22"/>
      <c r="L36" s="22"/>
      <c r="M36" s="22"/>
      <c r="N36" s="22"/>
      <c r="O36" s="22"/>
      <c r="P36" s="22"/>
    </row>
    <row r="37" spans="1:16" ht="39" customHeight="1" x14ac:dyDescent="0.2">
      <c r="A37" s="22"/>
      <c r="B37" s="35"/>
      <c r="C37" s="1142" t="s">
        <v>536</v>
      </c>
      <c r="D37" s="1143"/>
      <c r="E37" s="1144"/>
      <c r="F37" s="36">
        <v>0.36</v>
      </c>
      <c r="G37" s="37">
        <v>0.28000000000000003</v>
      </c>
      <c r="H37" s="37">
        <v>0.69</v>
      </c>
      <c r="I37" s="37">
        <v>0.59</v>
      </c>
      <c r="J37" s="38">
        <v>0.66</v>
      </c>
      <c r="K37" s="22"/>
      <c r="L37" s="22"/>
      <c r="M37" s="22"/>
      <c r="N37" s="22"/>
      <c r="O37" s="22"/>
      <c r="P37" s="22"/>
    </row>
    <row r="38" spans="1:16" ht="39" customHeight="1" x14ac:dyDescent="0.2">
      <c r="A38" s="22"/>
      <c r="B38" s="35"/>
      <c r="C38" s="1142" t="s">
        <v>537</v>
      </c>
      <c r="D38" s="1143"/>
      <c r="E38" s="1144"/>
      <c r="F38" s="36">
        <v>0.28000000000000003</v>
      </c>
      <c r="G38" s="37">
        <v>0.28000000000000003</v>
      </c>
      <c r="H38" s="37">
        <v>0.3</v>
      </c>
      <c r="I38" s="37">
        <v>0.56000000000000005</v>
      </c>
      <c r="J38" s="38">
        <v>0.54</v>
      </c>
      <c r="K38" s="22"/>
      <c r="L38" s="22"/>
      <c r="M38" s="22"/>
      <c r="N38" s="22"/>
      <c r="O38" s="22"/>
      <c r="P38" s="22"/>
    </row>
    <row r="39" spans="1:16" ht="39" customHeight="1" x14ac:dyDescent="0.2">
      <c r="A39" s="22"/>
      <c r="B39" s="35"/>
      <c r="C39" s="1142" t="s">
        <v>538</v>
      </c>
      <c r="D39" s="1143"/>
      <c r="E39" s="1144"/>
      <c r="F39" s="36">
        <v>0.04</v>
      </c>
      <c r="G39" s="37">
        <v>0.04</v>
      </c>
      <c r="H39" s="37">
        <v>0.04</v>
      </c>
      <c r="I39" s="37">
        <v>0.05</v>
      </c>
      <c r="J39" s="38">
        <v>0.06</v>
      </c>
      <c r="K39" s="22"/>
      <c r="L39" s="22"/>
      <c r="M39" s="22"/>
      <c r="N39" s="22"/>
      <c r="O39" s="22"/>
      <c r="P39" s="22"/>
    </row>
    <row r="40" spans="1:16" ht="39" customHeight="1" x14ac:dyDescent="0.2">
      <c r="A40" s="22"/>
      <c r="B40" s="35"/>
      <c r="C40" s="1142"/>
      <c r="D40" s="1143"/>
      <c r="E40" s="1144"/>
      <c r="F40" s="36"/>
      <c r="G40" s="37"/>
      <c r="H40" s="37"/>
      <c r="I40" s="37"/>
      <c r="J40" s="38"/>
      <c r="K40" s="22"/>
      <c r="L40" s="22"/>
      <c r="M40" s="22"/>
      <c r="N40" s="22"/>
      <c r="O40" s="22"/>
      <c r="P40" s="22"/>
    </row>
    <row r="41" spans="1:16" ht="39" customHeight="1" x14ac:dyDescent="0.2">
      <c r="A41" s="22"/>
      <c r="B41" s="35"/>
      <c r="C41" s="1142"/>
      <c r="D41" s="1143"/>
      <c r="E41" s="1144"/>
      <c r="F41" s="36"/>
      <c r="G41" s="37"/>
      <c r="H41" s="37"/>
      <c r="I41" s="37"/>
      <c r="J41" s="38"/>
      <c r="K41" s="22"/>
      <c r="L41" s="22"/>
      <c r="M41" s="22"/>
      <c r="N41" s="22"/>
      <c r="O41" s="22"/>
      <c r="P41" s="22"/>
    </row>
    <row r="42" spans="1:16" ht="39" customHeight="1" x14ac:dyDescent="0.2">
      <c r="A42" s="22"/>
      <c r="B42" s="39"/>
      <c r="C42" s="1142" t="s">
        <v>539</v>
      </c>
      <c r="D42" s="1143"/>
      <c r="E42" s="1144"/>
      <c r="F42" s="36" t="s">
        <v>486</v>
      </c>
      <c r="G42" s="37" t="s">
        <v>486</v>
      </c>
      <c r="H42" s="37" t="s">
        <v>486</v>
      </c>
      <c r="I42" s="37" t="s">
        <v>486</v>
      </c>
      <c r="J42" s="38" t="s">
        <v>486</v>
      </c>
      <c r="K42" s="22"/>
      <c r="L42" s="22"/>
      <c r="M42" s="22"/>
      <c r="N42" s="22"/>
      <c r="O42" s="22"/>
      <c r="P42" s="22"/>
    </row>
    <row r="43" spans="1:16" ht="39" customHeight="1" thickBot="1" x14ac:dyDescent="0.25">
      <c r="A43" s="22"/>
      <c r="B43" s="40"/>
      <c r="C43" s="1145" t="s">
        <v>540</v>
      </c>
      <c r="D43" s="1146"/>
      <c r="E43" s="1147"/>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I+YQkXNQKuQY9hfHndt9XPlFMMvZnurAkTNq0TUbte+JHWhECgVsg5ASm/2fL1KPqo8eMkgggIP2Y77v7XHHQ==" saltValue="p92KFfGR2S0ZYd3qJd5j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3" t="s">
        <v>9</v>
      </c>
      <c r="C45" s="1174"/>
      <c r="D45" s="58"/>
      <c r="E45" s="1179" t="s">
        <v>10</v>
      </c>
      <c r="F45" s="1179"/>
      <c r="G45" s="1179"/>
      <c r="H45" s="1179"/>
      <c r="I45" s="1179"/>
      <c r="J45" s="1180"/>
      <c r="K45" s="59">
        <v>709</v>
      </c>
      <c r="L45" s="60">
        <v>700</v>
      </c>
      <c r="M45" s="60">
        <v>718</v>
      </c>
      <c r="N45" s="60">
        <v>759</v>
      </c>
      <c r="O45" s="61">
        <v>719</v>
      </c>
      <c r="P45" s="48"/>
      <c r="Q45" s="48"/>
      <c r="R45" s="48"/>
      <c r="S45" s="48"/>
      <c r="T45" s="48"/>
      <c r="U45" s="48"/>
    </row>
    <row r="46" spans="1:21" ht="30.75" customHeight="1" x14ac:dyDescent="0.2">
      <c r="A46" s="48"/>
      <c r="B46" s="1175"/>
      <c r="C46" s="1176"/>
      <c r="D46" s="62"/>
      <c r="E46" s="1152" t="s">
        <v>11</v>
      </c>
      <c r="F46" s="1152"/>
      <c r="G46" s="1152"/>
      <c r="H46" s="1152"/>
      <c r="I46" s="1152"/>
      <c r="J46" s="1153"/>
      <c r="K46" s="63" t="s">
        <v>486</v>
      </c>
      <c r="L46" s="64" t="s">
        <v>486</v>
      </c>
      <c r="M46" s="64" t="s">
        <v>486</v>
      </c>
      <c r="N46" s="64" t="s">
        <v>486</v>
      </c>
      <c r="O46" s="65" t="s">
        <v>486</v>
      </c>
      <c r="P46" s="48"/>
      <c r="Q46" s="48"/>
      <c r="R46" s="48"/>
      <c r="S46" s="48"/>
      <c r="T46" s="48"/>
      <c r="U46" s="48"/>
    </row>
    <row r="47" spans="1:21" ht="30.75" customHeight="1" x14ac:dyDescent="0.2">
      <c r="A47" s="48"/>
      <c r="B47" s="1175"/>
      <c r="C47" s="1176"/>
      <c r="D47" s="62"/>
      <c r="E47" s="1152" t="s">
        <v>12</v>
      </c>
      <c r="F47" s="1152"/>
      <c r="G47" s="1152"/>
      <c r="H47" s="1152"/>
      <c r="I47" s="1152"/>
      <c r="J47" s="1153"/>
      <c r="K47" s="63" t="s">
        <v>486</v>
      </c>
      <c r="L47" s="64" t="s">
        <v>486</v>
      </c>
      <c r="M47" s="64" t="s">
        <v>486</v>
      </c>
      <c r="N47" s="64" t="s">
        <v>486</v>
      </c>
      <c r="O47" s="65" t="s">
        <v>486</v>
      </c>
      <c r="P47" s="48"/>
      <c r="Q47" s="48"/>
      <c r="R47" s="48"/>
      <c r="S47" s="48"/>
      <c r="T47" s="48"/>
      <c r="U47" s="48"/>
    </row>
    <row r="48" spans="1:21" ht="30.75" customHeight="1" x14ac:dyDescent="0.2">
      <c r="A48" s="48"/>
      <c r="B48" s="1175"/>
      <c r="C48" s="1176"/>
      <c r="D48" s="62"/>
      <c r="E48" s="1152" t="s">
        <v>13</v>
      </c>
      <c r="F48" s="1152"/>
      <c r="G48" s="1152"/>
      <c r="H48" s="1152"/>
      <c r="I48" s="1152"/>
      <c r="J48" s="1153"/>
      <c r="K48" s="63">
        <v>171</v>
      </c>
      <c r="L48" s="64">
        <v>168</v>
      </c>
      <c r="M48" s="64">
        <v>179</v>
      </c>
      <c r="N48" s="64">
        <v>196</v>
      </c>
      <c r="O48" s="65">
        <v>210</v>
      </c>
      <c r="P48" s="48"/>
      <c r="Q48" s="48"/>
      <c r="R48" s="48"/>
      <c r="S48" s="48"/>
      <c r="T48" s="48"/>
      <c r="U48" s="48"/>
    </row>
    <row r="49" spans="1:21" ht="30.75" customHeight="1" x14ac:dyDescent="0.2">
      <c r="A49" s="48"/>
      <c r="B49" s="1175"/>
      <c r="C49" s="1176"/>
      <c r="D49" s="62"/>
      <c r="E49" s="1152" t="s">
        <v>14</v>
      </c>
      <c r="F49" s="1152"/>
      <c r="G49" s="1152"/>
      <c r="H49" s="1152"/>
      <c r="I49" s="1152"/>
      <c r="J49" s="1153"/>
      <c r="K49" s="63">
        <v>9</v>
      </c>
      <c r="L49" s="64">
        <v>16</v>
      </c>
      <c r="M49" s="64">
        <v>22</v>
      </c>
      <c r="N49" s="64">
        <v>24</v>
      </c>
      <c r="O49" s="65">
        <v>28</v>
      </c>
      <c r="P49" s="48"/>
      <c r="Q49" s="48"/>
      <c r="R49" s="48"/>
      <c r="S49" s="48"/>
      <c r="T49" s="48"/>
      <c r="U49" s="48"/>
    </row>
    <row r="50" spans="1:21" ht="30.75" customHeight="1" x14ac:dyDescent="0.2">
      <c r="A50" s="48"/>
      <c r="B50" s="1175"/>
      <c r="C50" s="1176"/>
      <c r="D50" s="62"/>
      <c r="E50" s="1152" t="s">
        <v>15</v>
      </c>
      <c r="F50" s="1152"/>
      <c r="G50" s="1152"/>
      <c r="H50" s="1152"/>
      <c r="I50" s="1152"/>
      <c r="J50" s="1153"/>
      <c r="K50" s="63" t="s">
        <v>486</v>
      </c>
      <c r="L50" s="64" t="s">
        <v>486</v>
      </c>
      <c r="M50" s="64" t="s">
        <v>486</v>
      </c>
      <c r="N50" s="64" t="s">
        <v>486</v>
      </c>
      <c r="O50" s="65" t="s">
        <v>486</v>
      </c>
      <c r="P50" s="48"/>
      <c r="Q50" s="48"/>
      <c r="R50" s="48"/>
      <c r="S50" s="48"/>
      <c r="T50" s="48"/>
      <c r="U50" s="48"/>
    </row>
    <row r="51" spans="1:21" ht="30.75" customHeight="1" x14ac:dyDescent="0.2">
      <c r="A51" s="48"/>
      <c r="B51" s="1177"/>
      <c r="C51" s="1178"/>
      <c r="D51" s="66"/>
      <c r="E51" s="1152" t="s">
        <v>16</v>
      </c>
      <c r="F51" s="1152"/>
      <c r="G51" s="1152"/>
      <c r="H51" s="1152"/>
      <c r="I51" s="1152"/>
      <c r="J51" s="1153"/>
      <c r="K51" s="63" t="s">
        <v>486</v>
      </c>
      <c r="L51" s="64" t="s">
        <v>486</v>
      </c>
      <c r="M51" s="64" t="s">
        <v>486</v>
      </c>
      <c r="N51" s="64" t="s">
        <v>486</v>
      </c>
      <c r="O51" s="65" t="s">
        <v>486</v>
      </c>
      <c r="P51" s="48"/>
      <c r="Q51" s="48"/>
      <c r="R51" s="48"/>
      <c r="S51" s="48"/>
      <c r="T51" s="48"/>
      <c r="U51" s="48"/>
    </row>
    <row r="52" spans="1:21" ht="30.75" customHeight="1" x14ac:dyDescent="0.2">
      <c r="A52" s="48"/>
      <c r="B52" s="1150" t="s">
        <v>17</v>
      </c>
      <c r="C52" s="1151"/>
      <c r="D52" s="66"/>
      <c r="E52" s="1152" t="s">
        <v>18</v>
      </c>
      <c r="F52" s="1152"/>
      <c r="G52" s="1152"/>
      <c r="H52" s="1152"/>
      <c r="I52" s="1152"/>
      <c r="J52" s="1153"/>
      <c r="K52" s="63">
        <v>583</v>
      </c>
      <c r="L52" s="64">
        <v>581</v>
      </c>
      <c r="M52" s="64">
        <v>584</v>
      </c>
      <c r="N52" s="64">
        <v>617</v>
      </c>
      <c r="O52" s="65">
        <v>612</v>
      </c>
      <c r="P52" s="48"/>
      <c r="Q52" s="48"/>
      <c r="R52" s="48"/>
      <c r="S52" s="48"/>
      <c r="T52" s="48"/>
      <c r="U52" s="48"/>
    </row>
    <row r="53" spans="1:21" ht="30.75" customHeight="1" thickBot="1" x14ac:dyDescent="0.25">
      <c r="A53" s="48"/>
      <c r="B53" s="1154" t="s">
        <v>19</v>
      </c>
      <c r="C53" s="1155"/>
      <c r="D53" s="67"/>
      <c r="E53" s="1156" t="s">
        <v>20</v>
      </c>
      <c r="F53" s="1156"/>
      <c r="G53" s="1156"/>
      <c r="H53" s="1156"/>
      <c r="I53" s="1156"/>
      <c r="J53" s="1157"/>
      <c r="K53" s="68">
        <v>306</v>
      </c>
      <c r="L53" s="69">
        <v>303</v>
      </c>
      <c r="M53" s="69">
        <v>335</v>
      </c>
      <c r="N53" s="69">
        <v>362</v>
      </c>
      <c r="O53" s="70">
        <v>345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58" t="s">
        <v>24</v>
      </c>
      <c r="C58" s="1159"/>
      <c r="D58" s="1164" t="s">
        <v>25</v>
      </c>
      <c r="E58" s="1165"/>
      <c r="F58" s="1165"/>
      <c r="G58" s="1165"/>
      <c r="H58" s="1165"/>
      <c r="I58" s="1165"/>
      <c r="J58" s="1166"/>
      <c r="K58" s="83" t="s">
        <v>571</v>
      </c>
      <c r="L58" s="84" t="s">
        <v>486</v>
      </c>
      <c r="M58" s="84" t="s">
        <v>486</v>
      </c>
      <c r="N58" s="84" t="s">
        <v>486</v>
      </c>
      <c r="O58" s="85" t="s">
        <v>486</v>
      </c>
    </row>
    <row r="59" spans="1:21" ht="31.5" customHeight="1" x14ac:dyDescent="0.2">
      <c r="B59" s="1160"/>
      <c r="C59" s="1161"/>
      <c r="D59" s="1167" t="s">
        <v>26</v>
      </c>
      <c r="E59" s="1168"/>
      <c r="F59" s="1168"/>
      <c r="G59" s="1168"/>
      <c r="H59" s="1168"/>
      <c r="I59" s="1168"/>
      <c r="J59" s="1169"/>
      <c r="K59" s="86" t="s">
        <v>486</v>
      </c>
      <c r="L59" s="87" t="s">
        <v>486</v>
      </c>
      <c r="M59" s="87" t="s">
        <v>486</v>
      </c>
      <c r="N59" s="87" t="s">
        <v>486</v>
      </c>
      <c r="O59" s="88" t="s">
        <v>486</v>
      </c>
    </row>
    <row r="60" spans="1:21" ht="31.5" customHeight="1" thickBot="1" x14ac:dyDescent="0.25">
      <c r="B60" s="1162"/>
      <c r="C60" s="1163"/>
      <c r="D60" s="1170" t="s">
        <v>27</v>
      </c>
      <c r="E60" s="1171"/>
      <c r="F60" s="1171"/>
      <c r="G60" s="1171"/>
      <c r="H60" s="1171"/>
      <c r="I60" s="1171"/>
      <c r="J60" s="1172"/>
      <c r="K60" s="89" t="s">
        <v>486</v>
      </c>
      <c r="L60" s="90" t="s">
        <v>486</v>
      </c>
      <c r="M60" s="90" t="s">
        <v>486</v>
      </c>
      <c r="N60" s="90" t="s">
        <v>486</v>
      </c>
      <c r="O60" s="91" t="s">
        <v>486</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boHoMkFK3/NBJNuqY79iNWZpYVrHIAhEKt8tC8OahfRIx7l8X1b8+nWtUlDfkEFkBPEjPwB/NsM+UDLC0UFRg==" saltValue="E+77GnPqKY9esjGhsluR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3" t="s">
        <v>30</v>
      </c>
      <c r="C41" s="1194"/>
      <c r="D41" s="105"/>
      <c r="E41" s="1195" t="s">
        <v>31</v>
      </c>
      <c r="F41" s="1195"/>
      <c r="G41" s="1195"/>
      <c r="H41" s="1196"/>
      <c r="I41" s="355">
        <v>5416</v>
      </c>
      <c r="J41" s="356">
        <v>5319</v>
      </c>
      <c r="K41" s="356">
        <v>5248</v>
      </c>
      <c r="L41" s="356">
        <v>5214</v>
      </c>
      <c r="M41" s="357">
        <v>5012</v>
      </c>
    </row>
    <row r="42" spans="2:13" ht="27.75" customHeight="1" x14ac:dyDescent="0.2">
      <c r="B42" s="1183"/>
      <c r="C42" s="1184"/>
      <c r="D42" s="106"/>
      <c r="E42" s="1187" t="s">
        <v>32</v>
      </c>
      <c r="F42" s="1187"/>
      <c r="G42" s="1187"/>
      <c r="H42" s="1188"/>
      <c r="I42" s="358" t="s">
        <v>486</v>
      </c>
      <c r="J42" s="359" t="s">
        <v>486</v>
      </c>
      <c r="K42" s="359" t="s">
        <v>486</v>
      </c>
      <c r="L42" s="359" t="s">
        <v>486</v>
      </c>
      <c r="M42" s="360" t="s">
        <v>486</v>
      </c>
    </row>
    <row r="43" spans="2:13" ht="27.75" customHeight="1" x14ac:dyDescent="0.2">
      <c r="B43" s="1183"/>
      <c r="C43" s="1184"/>
      <c r="D43" s="106"/>
      <c r="E43" s="1187" t="s">
        <v>33</v>
      </c>
      <c r="F43" s="1187"/>
      <c r="G43" s="1187"/>
      <c r="H43" s="1188"/>
      <c r="I43" s="358">
        <v>2112</v>
      </c>
      <c r="J43" s="359">
        <v>2053</v>
      </c>
      <c r="K43" s="359">
        <v>2591</v>
      </c>
      <c r="L43" s="359">
        <v>2574</v>
      </c>
      <c r="M43" s="360">
        <v>2541</v>
      </c>
    </row>
    <row r="44" spans="2:13" ht="27.75" customHeight="1" x14ac:dyDescent="0.2">
      <c r="B44" s="1183"/>
      <c r="C44" s="1184"/>
      <c r="D44" s="106"/>
      <c r="E44" s="1187" t="s">
        <v>34</v>
      </c>
      <c r="F44" s="1187"/>
      <c r="G44" s="1187"/>
      <c r="H44" s="1188"/>
      <c r="I44" s="358">
        <v>85</v>
      </c>
      <c r="J44" s="359">
        <v>96</v>
      </c>
      <c r="K44" s="359">
        <v>103</v>
      </c>
      <c r="L44" s="359">
        <v>116</v>
      </c>
      <c r="M44" s="360">
        <v>107</v>
      </c>
    </row>
    <row r="45" spans="2:13" ht="27.75" customHeight="1" x14ac:dyDescent="0.2">
      <c r="B45" s="1183"/>
      <c r="C45" s="1184"/>
      <c r="D45" s="106"/>
      <c r="E45" s="1187" t="s">
        <v>35</v>
      </c>
      <c r="F45" s="1187"/>
      <c r="G45" s="1187"/>
      <c r="H45" s="1188"/>
      <c r="I45" s="358">
        <v>995</v>
      </c>
      <c r="J45" s="359">
        <v>974</v>
      </c>
      <c r="K45" s="359">
        <v>660</v>
      </c>
      <c r="L45" s="359">
        <v>738</v>
      </c>
      <c r="M45" s="360">
        <v>952</v>
      </c>
    </row>
    <row r="46" spans="2:13" ht="27.75" customHeight="1" x14ac:dyDescent="0.2">
      <c r="B46" s="1183"/>
      <c r="C46" s="1184"/>
      <c r="D46" s="107"/>
      <c r="E46" s="1187" t="s">
        <v>36</v>
      </c>
      <c r="F46" s="1187"/>
      <c r="G46" s="1187"/>
      <c r="H46" s="1188"/>
      <c r="I46" s="358" t="s">
        <v>486</v>
      </c>
      <c r="J46" s="359" t="s">
        <v>486</v>
      </c>
      <c r="K46" s="359" t="s">
        <v>486</v>
      </c>
      <c r="L46" s="359" t="s">
        <v>486</v>
      </c>
      <c r="M46" s="360" t="s">
        <v>486</v>
      </c>
    </row>
    <row r="47" spans="2:13" ht="27.75" customHeight="1" x14ac:dyDescent="0.2">
      <c r="B47" s="1183"/>
      <c r="C47" s="1184"/>
      <c r="D47" s="108"/>
      <c r="E47" s="1197" t="s">
        <v>37</v>
      </c>
      <c r="F47" s="1198"/>
      <c r="G47" s="1198"/>
      <c r="H47" s="1199"/>
      <c r="I47" s="358" t="s">
        <v>486</v>
      </c>
      <c r="J47" s="359" t="s">
        <v>486</v>
      </c>
      <c r="K47" s="359" t="s">
        <v>486</v>
      </c>
      <c r="L47" s="359" t="s">
        <v>486</v>
      </c>
      <c r="M47" s="360" t="s">
        <v>486</v>
      </c>
    </row>
    <row r="48" spans="2:13" ht="27.75" customHeight="1" x14ac:dyDescent="0.2">
      <c r="B48" s="1183"/>
      <c r="C48" s="1184"/>
      <c r="D48" s="106"/>
      <c r="E48" s="1187" t="s">
        <v>38</v>
      </c>
      <c r="F48" s="1187"/>
      <c r="G48" s="1187"/>
      <c r="H48" s="1188"/>
      <c r="I48" s="358" t="s">
        <v>486</v>
      </c>
      <c r="J48" s="359" t="s">
        <v>486</v>
      </c>
      <c r="K48" s="359" t="s">
        <v>486</v>
      </c>
      <c r="L48" s="359" t="s">
        <v>486</v>
      </c>
      <c r="M48" s="360" t="s">
        <v>486</v>
      </c>
    </row>
    <row r="49" spans="2:13" ht="27.75" customHeight="1" x14ac:dyDescent="0.2">
      <c r="B49" s="1185"/>
      <c r="C49" s="1186"/>
      <c r="D49" s="106"/>
      <c r="E49" s="1187" t="s">
        <v>39</v>
      </c>
      <c r="F49" s="1187"/>
      <c r="G49" s="1187"/>
      <c r="H49" s="1188"/>
      <c r="I49" s="358" t="s">
        <v>486</v>
      </c>
      <c r="J49" s="359" t="s">
        <v>486</v>
      </c>
      <c r="K49" s="359" t="s">
        <v>486</v>
      </c>
      <c r="L49" s="359" t="s">
        <v>486</v>
      </c>
      <c r="M49" s="360" t="s">
        <v>486</v>
      </c>
    </row>
    <row r="50" spans="2:13" ht="27.75" customHeight="1" x14ac:dyDescent="0.2">
      <c r="B50" s="1181" t="s">
        <v>40</v>
      </c>
      <c r="C50" s="1182"/>
      <c r="D50" s="109"/>
      <c r="E50" s="1187" t="s">
        <v>41</v>
      </c>
      <c r="F50" s="1187"/>
      <c r="G50" s="1187"/>
      <c r="H50" s="1188"/>
      <c r="I50" s="358">
        <v>3131</v>
      </c>
      <c r="J50" s="359">
        <v>3145</v>
      </c>
      <c r="K50" s="359">
        <v>3651</v>
      </c>
      <c r="L50" s="359">
        <v>4001</v>
      </c>
      <c r="M50" s="360">
        <v>4488</v>
      </c>
    </row>
    <row r="51" spans="2:13" ht="27.75" customHeight="1" x14ac:dyDescent="0.2">
      <c r="B51" s="1183"/>
      <c r="C51" s="1184"/>
      <c r="D51" s="106"/>
      <c r="E51" s="1187" t="s">
        <v>42</v>
      </c>
      <c r="F51" s="1187"/>
      <c r="G51" s="1187"/>
      <c r="H51" s="1188"/>
      <c r="I51" s="358" t="s">
        <v>486</v>
      </c>
      <c r="J51" s="359" t="s">
        <v>486</v>
      </c>
      <c r="K51" s="359" t="s">
        <v>486</v>
      </c>
      <c r="L51" s="359" t="s">
        <v>486</v>
      </c>
      <c r="M51" s="360" t="s">
        <v>486</v>
      </c>
    </row>
    <row r="52" spans="2:13" ht="27.75" customHeight="1" x14ac:dyDescent="0.2">
      <c r="B52" s="1185"/>
      <c r="C52" s="1186"/>
      <c r="D52" s="106"/>
      <c r="E52" s="1187" t="s">
        <v>43</v>
      </c>
      <c r="F52" s="1187"/>
      <c r="G52" s="1187"/>
      <c r="H52" s="1188"/>
      <c r="I52" s="358">
        <v>5390</v>
      </c>
      <c r="J52" s="359">
        <v>5427</v>
      </c>
      <c r="K52" s="359">
        <v>5233</v>
      </c>
      <c r="L52" s="359">
        <v>5289</v>
      </c>
      <c r="M52" s="360">
        <v>4669</v>
      </c>
    </row>
    <row r="53" spans="2:13" ht="27.75" customHeight="1" thickBot="1" x14ac:dyDescent="0.25">
      <c r="B53" s="1189" t="s">
        <v>19</v>
      </c>
      <c r="C53" s="1190"/>
      <c r="D53" s="110"/>
      <c r="E53" s="1191" t="s">
        <v>44</v>
      </c>
      <c r="F53" s="1191"/>
      <c r="G53" s="1191"/>
      <c r="H53" s="1192"/>
      <c r="I53" s="361">
        <v>88</v>
      </c>
      <c r="J53" s="362">
        <v>-131</v>
      </c>
      <c r="K53" s="362">
        <v>-282</v>
      </c>
      <c r="L53" s="362">
        <v>-648</v>
      </c>
      <c r="M53" s="363">
        <v>-545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xD4f/8I0bfE/MekY/RQ1syZf9CZHpveHVNNSZUFr0qDiSCVtRK8H5V64be2ftWeQKRYFGB8coFwmbhJ9VrfUqg==" saltValue="/Ox55cv6fnPJFpLgw2+c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08" t="s">
        <v>46</v>
      </c>
      <c r="D55" s="1208"/>
      <c r="E55" s="1209"/>
      <c r="F55" s="122">
        <v>800</v>
      </c>
      <c r="G55" s="122">
        <v>800</v>
      </c>
      <c r="H55" s="123">
        <v>800</v>
      </c>
    </row>
    <row r="56" spans="2:8" ht="52.5" customHeight="1" x14ac:dyDescent="0.2">
      <c r="B56" s="124"/>
      <c r="C56" s="1210" t="s">
        <v>47</v>
      </c>
      <c r="D56" s="1210"/>
      <c r="E56" s="1211"/>
      <c r="F56" s="125">
        <v>87</v>
      </c>
      <c r="G56" s="125">
        <v>88</v>
      </c>
      <c r="H56" s="126">
        <v>95</v>
      </c>
    </row>
    <row r="57" spans="2:8" ht="53.25" customHeight="1" x14ac:dyDescent="0.2">
      <c r="B57" s="124"/>
      <c r="C57" s="1212" t="s">
        <v>48</v>
      </c>
      <c r="D57" s="1212"/>
      <c r="E57" s="1213"/>
      <c r="F57" s="127">
        <v>2470</v>
      </c>
      <c r="G57" s="127">
        <v>2777</v>
      </c>
      <c r="H57" s="128">
        <v>3264</v>
      </c>
    </row>
    <row r="58" spans="2:8" ht="45.75" customHeight="1" x14ac:dyDescent="0.2">
      <c r="B58" s="129"/>
      <c r="C58" s="1200" t="s">
        <v>555</v>
      </c>
      <c r="D58" s="1201"/>
      <c r="E58" s="1202"/>
      <c r="F58" s="130">
        <v>954</v>
      </c>
      <c r="G58" s="130">
        <v>1155</v>
      </c>
      <c r="H58" s="131">
        <v>1455</v>
      </c>
    </row>
    <row r="59" spans="2:8" ht="45.75" customHeight="1" x14ac:dyDescent="0.2">
      <c r="B59" s="129"/>
      <c r="C59" s="1200" t="s">
        <v>556</v>
      </c>
      <c r="D59" s="1201"/>
      <c r="E59" s="1202"/>
      <c r="F59" s="130">
        <v>503</v>
      </c>
      <c r="G59" s="130">
        <v>604</v>
      </c>
      <c r="H59" s="131">
        <v>724</v>
      </c>
    </row>
    <row r="60" spans="2:8" ht="45.75" customHeight="1" x14ac:dyDescent="0.2">
      <c r="B60" s="129"/>
      <c r="C60" s="1200" t="s">
        <v>557</v>
      </c>
      <c r="D60" s="1201"/>
      <c r="E60" s="1202"/>
      <c r="F60" s="130">
        <v>366</v>
      </c>
      <c r="G60" s="130">
        <v>375</v>
      </c>
      <c r="H60" s="131">
        <v>393</v>
      </c>
    </row>
    <row r="61" spans="2:8" ht="45.75" customHeight="1" x14ac:dyDescent="0.2">
      <c r="B61" s="129"/>
      <c r="C61" s="1200" t="s">
        <v>558</v>
      </c>
      <c r="D61" s="1201"/>
      <c r="E61" s="1202"/>
      <c r="F61" s="130">
        <v>214</v>
      </c>
      <c r="G61" s="130">
        <v>215</v>
      </c>
      <c r="H61" s="131">
        <v>215</v>
      </c>
    </row>
    <row r="62" spans="2:8" ht="45.75" customHeight="1" thickBot="1" x14ac:dyDescent="0.25">
      <c r="B62" s="132"/>
      <c r="C62" s="1203" t="s">
        <v>559</v>
      </c>
      <c r="D62" s="1204"/>
      <c r="E62" s="1205"/>
      <c r="F62" s="133">
        <v>213</v>
      </c>
      <c r="G62" s="133">
        <v>213</v>
      </c>
      <c r="H62" s="134">
        <v>213</v>
      </c>
    </row>
    <row r="63" spans="2:8" ht="52.5" customHeight="1" thickBot="1" x14ac:dyDescent="0.25">
      <c r="B63" s="135"/>
      <c r="C63" s="1206" t="s">
        <v>49</v>
      </c>
      <c r="D63" s="1206"/>
      <c r="E63" s="1207"/>
      <c r="F63" s="136">
        <v>3357</v>
      </c>
      <c r="G63" s="136">
        <v>3664</v>
      </c>
      <c r="H63" s="137">
        <v>4159</v>
      </c>
    </row>
    <row r="64" spans="2:8" ht="13.2" x14ac:dyDescent="0.2"/>
  </sheetData>
  <sheetProtection algorithmName="SHA-512" hashValue="NKlAexv7GrqgzsLLFEPltpKbxpXE4gv6QxrzCbcetSgZn6Itdvneyc8tFgQUkhdQ4qSCzw4aBcaTEM9iy3shSA==" saltValue="7kGj6cGF4XRGS64XRers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117372</v>
      </c>
      <c r="E3" s="156"/>
      <c r="F3" s="157">
        <v>126262</v>
      </c>
      <c r="G3" s="158"/>
      <c r="H3" s="159"/>
    </row>
    <row r="4" spans="1:8" x14ac:dyDescent="0.2">
      <c r="A4" s="160"/>
      <c r="B4" s="161"/>
      <c r="C4" s="162"/>
      <c r="D4" s="163">
        <v>49691</v>
      </c>
      <c r="E4" s="164"/>
      <c r="F4" s="165">
        <v>56769</v>
      </c>
      <c r="G4" s="166"/>
      <c r="H4" s="167"/>
    </row>
    <row r="5" spans="1:8" x14ac:dyDescent="0.2">
      <c r="A5" s="148" t="s">
        <v>519</v>
      </c>
      <c r="B5" s="153"/>
      <c r="C5" s="154"/>
      <c r="D5" s="155">
        <v>111123</v>
      </c>
      <c r="E5" s="156"/>
      <c r="F5" s="157">
        <v>126525</v>
      </c>
      <c r="G5" s="158"/>
      <c r="H5" s="159"/>
    </row>
    <row r="6" spans="1:8" x14ac:dyDescent="0.2">
      <c r="A6" s="160"/>
      <c r="B6" s="161"/>
      <c r="C6" s="162"/>
      <c r="D6" s="163">
        <v>68002</v>
      </c>
      <c r="E6" s="164"/>
      <c r="F6" s="165">
        <v>67052</v>
      </c>
      <c r="G6" s="166"/>
      <c r="H6" s="167"/>
    </row>
    <row r="7" spans="1:8" x14ac:dyDescent="0.2">
      <c r="A7" s="148" t="s">
        <v>520</v>
      </c>
      <c r="B7" s="153"/>
      <c r="C7" s="154"/>
      <c r="D7" s="155">
        <v>105261</v>
      </c>
      <c r="E7" s="156"/>
      <c r="F7" s="157">
        <v>122054</v>
      </c>
      <c r="G7" s="158"/>
      <c r="H7" s="159"/>
    </row>
    <row r="8" spans="1:8" x14ac:dyDescent="0.2">
      <c r="A8" s="160"/>
      <c r="B8" s="161"/>
      <c r="C8" s="162"/>
      <c r="D8" s="163">
        <v>60576</v>
      </c>
      <c r="E8" s="164"/>
      <c r="F8" s="165">
        <v>68298</v>
      </c>
      <c r="G8" s="166"/>
      <c r="H8" s="167"/>
    </row>
    <row r="9" spans="1:8" x14ac:dyDescent="0.2">
      <c r="A9" s="148" t="s">
        <v>521</v>
      </c>
      <c r="B9" s="153"/>
      <c r="C9" s="154"/>
      <c r="D9" s="155">
        <v>148590</v>
      </c>
      <c r="E9" s="156"/>
      <c r="F9" s="157">
        <v>111644</v>
      </c>
      <c r="G9" s="158"/>
      <c r="H9" s="159"/>
    </row>
    <row r="10" spans="1:8" x14ac:dyDescent="0.2">
      <c r="A10" s="160"/>
      <c r="B10" s="161"/>
      <c r="C10" s="162"/>
      <c r="D10" s="163">
        <v>109455</v>
      </c>
      <c r="E10" s="164"/>
      <c r="F10" s="165">
        <v>66606</v>
      </c>
      <c r="G10" s="166"/>
      <c r="H10" s="167"/>
    </row>
    <row r="11" spans="1:8" x14ac:dyDescent="0.2">
      <c r="A11" s="148" t="s">
        <v>522</v>
      </c>
      <c r="B11" s="153"/>
      <c r="C11" s="154"/>
      <c r="D11" s="155">
        <v>114362</v>
      </c>
      <c r="E11" s="156"/>
      <c r="F11" s="157">
        <v>127917</v>
      </c>
      <c r="G11" s="158"/>
      <c r="H11" s="159"/>
    </row>
    <row r="12" spans="1:8" x14ac:dyDescent="0.2">
      <c r="A12" s="160"/>
      <c r="B12" s="161"/>
      <c r="C12" s="168"/>
      <c r="D12" s="163">
        <v>79852</v>
      </c>
      <c r="E12" s="164"/>
      <c r="F12" s="165">
        <v>69746</v>
      </c>
      <c r="G12" s="166"/>
      <c r="H12" s="167"/>
    </row>
    <row r="13" spans="1:8" x14ac:dyDescent="0.2">
      <c r="A13" s="148"/>
      <c r="B13" s="153"/>
      <c r="C13" s="169"/>
      <c r="D13" s="170">
        <v>119342</v>
      </c>
      <c r="E13" s="171"/>
      <c r="F13" s="172">
        <v>122880</v>
      </c>
      <c r="G13" s="173"/>
      <c r="H13" s="159"/>
    </row>
    <row r="14" spans="1:8" x14ac:dyDescent="0.2">
      <c r="A14" s="160"/>
      <c r="B14" s="161"/>
      <c r="C14" s="162"/>
      <c r="D14" s="163">
        <v>73515</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6.34</v>
      </c>
      <c r="C19" s="174">
        <f>ROUND(VALUE(SUBSTITUTE(実質収支比率等に係る経年分析!G$48,"▲","-")),2)</f>
        <v>8.81</v>
      </c>
      <c r="D19" s="174">
        <f>ROUND(VALUE(SUBSTITUTE(実質収支比率等に係る経年分析!H$48,"▲","-")),2)</f>
        <v>9.74</v>
      </c>
      <c r="E19" s="174">
        <f>ROUND(VALUE(SUBSTITUTE(実質収支比率等に係る経年分析!I$48,"▲","-")),2)</f>
        <v>9.51</v>
      </c>
      <c r="F19" s="174">
        <f>ROUND(VALUE(SUBSTITUTE(実質収支比率等に係る経年分析!J$48,"▲","-")),2)</f>
        <v>7.97</v>
      </c>
    </row>
    <row r="20" spans="1:11" x14ac:dyDescent="0.2">
      <c r="A20" s="174" t="s">
        <v>53</v>
      </c>
      <c r="B20" s="174">
        <f>ROUND(VALUE(SUBSTITUTE(実質収支比率等に係る経年分析!F$47,"▲","-")),2)</f>
        <v>24.65</v>
      </c>
      <c r="C20" s="174">
        <f>ROUND(VALUE(SUBSTITUTE(実質収支比率等に係る経年分析!G$47,"▲","-")),2)</f>
        <v>20.87</v>
      </c>
      <c r="D20" s="174">
        <f>ROUND(VALUE(SUBSTITUTE(実質収支比率等に係る経年分析!H$47,"▲","-")),2)</f>
        <v>19.43</v>
      </c>
      <c r="E20" s="174">
        <f>ROUND(VALUE(SUBSTITUTE(実質収支比率等に係る経年分析!I$47,"▲","-")),2)</f>
        <v>19.829999999999998</v>
      </c>
      <c r="F20" s="174">
        <f>ROUND(VALUE(SUBSTITUTE(実質収支比率等に係る経年分析!J$47,"▲","-")),2)</f>
        <v>19.79</v>
      </c>
    </row>
    <row r="21" spans="1:11" x14ac:dyDescent="0.2">
      <c r="A21" s="174" t="s">
        <v>54</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0.16</v>
      </c>
      <c r="D21" s="174">
        <f>IF(ISNUMBER(VALUE(SUBSTITUTE(実質収支比率等に係る経年分析!H$49,"▲","-"))),ROUND(VALUE(SUBSTITUTE(実質収支比率等に係る経年分析!H$49,"▲","-")),2),NA())</f>
        <v>1.54</v>
      </c>
      <c r="E21" s="174">
        <f>IF(ISNUMBER(VALUE(SUBSTITUTE(実質収支比率等に係る経年分析!I$49,"▲","-"))),ROUND(VALUE(SUBSTITUTE(実質収支比率等に係る経年分析!I$49,"▲","-")),2),NA())</f>
        <v>-0.43</v>
      </c>
      <c r="F21" s="174">
        <f>IF(ISNUMBER(VALUE(SUBSTITUTE(実質収支比率等に係る経年分析!J$49,"▲","-"))),ROUND(VALUE(SUBSTITUTE(実質収支比率等に係る経年分析!J$49,"▲","-")),2),NA())</f>
        <v>-1.52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地域振興券交付事業特別会計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7.0000000000000007E-2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1.18</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583</v>
      </c>
      <c r="E42" s="176"/>
      <c r="F42" s="176"/>
      <c r="G42" s="176">
        <f>'実質公債費比率（分子）の構造'!L$52</f>
        <v>581</v>
      </c>
      <c r="H42" s="176"/>
      <c r="I42" s="176"/>
      <c r="J42" s="176">
        <f>'実質公債費比率（分子）の構造'!M$52</f>
        <v>584</v>
      </c>
      <c r="K42" s="176"/>
      <c r="L42" s="176"/>
      <c r="M42" s="176">
        <f>'実質公債費比率（分子）の構造'!N$52</f>
        <v>617</v>
      </c>
      <c r="N42" s="176"/>
      <c r="O42" s="176"/>
      <c r="P42" s="176">
        <f>'実質公債費比率（分子）の構造'!O$52</f>
        <v>612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9</v>
      </c>
      <c r="C45" s="176"/>
      <c r="D45" s="176"/>
      <c r="E45" s="176">
        <f>'実質公債費比率（分子）の構造'!L$49</f>
        <v>16</v>
      </c>
      <c r="F45" s="176"/>
      <c r="G45" s="176"/>
      <c r="H45" s="176">
        <f>'実質公債費比率（分子）の構造'!M$49</f>
        <v>22</v>
      </c>
      <c r="I45" s="176"/>
      <c r="J45" s="176"/>
      <c r="K45" s="176">
        <f>'実質公債費比率（分子）の構造'!N$49</f>
        <v>24</v>
      </c>
      <c r="L45" s="176"/>
      <c r="M45" s="176"/>
      <c r="N45" s="176">
        <f>'実質公債費比率（分子）の構造'!O$49</f>
        <v>28</v>
      </c>
      <c r="O45" s="176"/>
      <c r="P45" s="176"/>
    </row>
    <row r="46" spans="1:16" x14ac:dyDescent="0.2">
      <c r="A46" s="176" t="s">
        <v>64</v>
      </c>
      <c r="B46" s="176">
        <f>'実質公債費比率（分子）の構造'!K$48</f>
        <v>171</v>
      </c>
      <c r="C46" s="176"/>
      <c r="D46" s="176"/>
      <c r="E46" s="176">
        <f>'実質公債費比率（分子）の構造'!L$48</f>
        <v>168</v>
      </c>
      <c r="F46" s="176"/>
      <c r="G46" s="176"/>
      <c r="H46" s="176">
        <f>'実質公債費比率（分子）の構造'!M$48</f>
        <v>179</v>
      </c>
      <c r="I46" s="176"/>
      <c r="J46" s="176"/>
      <c r="K46" s="176">
        <f>'実質公債費比率（分子）の構造'!N$48</f>
        <v>196</v>
      </c>
      <c r="L46" s="176"/>
      <c r="M46" s="176"/>
      <c r="N46" s="176">
        <f>'実質公債費比率（分子）の構造'!O$48</f>
        <v>210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709</v>
      </c>
      <c r="C49" s="176"/>
      <c r="D49" s="176"/>
      <c r="E49" s="176">
        <f>'実質公債費比率（分子）の構造'!L$45</f>
        <v>700</v>
      </c>
      <c r="F49" s="176"/>
      <c r="G49" s="176"/>
      <c r="H49" s="176">
        <f>'実質公債費比率（分子）の構造'!M$45</f>
        <v>718</v>
      </c>
      <c r="I49" s="176"/>
      <c r="J49" s="176"/>
      <c r="K49" s="176">
        <f>'実質公債費比率（分子）の構造'!N$45</f>
        <v>759</v>
      </c>
      <c r="L49" s="176"/>
      <c r="M49" s="176"/>
      <c r="N49" s="176">
        <f>'実質公債費比率（分子）の構造'!O$45</f>
        <v>719</v>
      </c>
      <c r="O49" s="176"/>
      <c r="P49" s="176"/>
    </row>
    <row r="50" spans="1:16" x14ac:dyDescent="0.2">
      <c r="A50" s="176" t="s">
        <v>67</v>
      </c>
      <c r="B50" s="176" t="e">
        <f>NA()</f>
        <v>#N/A</v>
      </c>
      <c r="C50" s="176">
        <f>IF(ISNUMBER('実質公債費比率（分子）の構造'!K$53),'実質公債費比率（分子）の構造'!K$53,NA())</f>
        <v>306</v>
      </c>
      <c r="D50" s="176" t="e">
        <f>NA()</f>
        <v>#N/A</v>
      </c>
      <c r="E50" s="176" t="e">
        <f>NA()</f>
        <v>#N/A</v>
      </c>
      <c r="F50" s="176">
        <f>IF(ISNUMBER('実質公債費比率（分子）の構造'!L$53),'実質公債費比率（分子）の構造'!L$53,NA())</f>
        <v>303</v>
      </c>
      <c r="G50" s="176" t="e">
        <f>NA()</f>
        <v>#N/A</v>
      </c>
      <c r="H50" s="176" t="e">
        <f>NA()</f>
        <v>#N/A</v>
      </c>
      <c r="I50" s="176">
        <f>IF(ISNUMBER('実質公債費比率（分子）の構造'!M$53),'実質公債費比率（分子）の構造'!M$53,NA())</f>
        <v>335</v>
      </c>
      <c r="J50" s="176" t="e">
        <f>NA()</f>
        <v>#N/A</v>
      </c>
      <c r="K50" s="176" t="e">
        <f>NA()</f>
        <v>#N/A</v>
      </c>
      <c r="L50" s="176">
        <f>IF(ISNUMBER('実質公債費比率（分子）の構造'!N$53),'実質公債費比率（分子）の構造'!N$53,NA())</f>
        <v>362</v>
      </c>
      <c r="M50" s="176" t="e">
        <f>NA()</f>
        <v>#N/A</v>
      </c>
      <c r="N50" s="176" t="e">
        <f>NA()</f>
        <v>#N/A</v>
      </c>
      <c r="O50" s="176">
        <f>IF(ISNUMBER('実質公債費比率（分子）の構造'!O$53),'実質公債費比率（分子）の構造'!O$53,NA())</f>
        <v>345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5390</v>
      </c>
      <c r="E56" s="175"/>
      <c r="F56" s="175"/>
      <c r="G56" s="175">
        <f>'将来負担比率（分子）の構造'!J$52</f>
        <v>5427</v>
      </c>
      <c r="H56" s="175"/>
      <c r="I56" s="175"/>
      <c r="J56" s="175">
        <f>'将来負担比率（分子）の構造'!K$52</f>
        <v>5233</v>
      </c>
      <c r="K56" s="175"/>
      <c r="L56" s="175"/>
      <c r="M56" s="175">
        <f>'将来負担比率（分子）の構造'!L$52</f>
        <v>5289</v>
      </c>
      <c r="N56" s="175"/>
      <c r="O56" s="175"/>
      <c r="P56" s="175">
        <f>'将来負担比率（分子）の構造'!M$52</f>
        <v>4669</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3131</v>
      </c>
      <c r="E58" s="175"/>
      <c r="F58" s="175"/>
      <c r="G58" s="175">
        <f>'将来負担比率（分子）の構造'!J$50</f>
        <v>3145</v>
      </c>
      <c r="H58" s="175"/>
      <c r="I58" s="175"/>
      <c r="J58" s="175">
        <f>'将来負担比率（分子）の構造'!K$50</f>
        <v>3651</v>
      </c>
      <c r="K58" s="175"/>
      <c r="L58" s="175"/>
      <c r="M58" s="175">
        <f>'将来負担比率（分子）の構造'!L$50</f>
        <v>4001</v>
      </c>
      <c r="N58" s="175"/>
      <c r="O58" s="175"/>
      <c r="P58" s="175">
        <f>'将来負担比率（分子）の構造'!M$50</f>
        <v>4488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995</v>
      </c>
      <c r="C62" s="175"/>
      <c r="D62" s="175"/>
      <c r="E62" s="175">
        <f>'将来負担比率（分子）の構造'!J$45</f>
        <v>974</v>
      </c>
      <c r="F62" s="175"/>
      <c r="G62" s="175"/>
      <c r="H62" s="175">
        <f>'将来負担比率（分子）の構造'!K$45</f>
        <v>660</v>
      </c>
      <c r="I62" s="175"/>
      <c r="J62" s="175"/>
      <c r="K62" s="175">
        <f>'将来負担比率（分子）の構造'!L$45</f>
        <v>738</v>
      </c>
      <c r="L62" s="175"/>
      <c r="M62" s="175"/>
      <c r="N62" s="175">
        <f>'将来負担比率（分子）の構造'!M$45</f>
        <v>952</v>
      </c>
      <c r="O62" s="175"/>
      <c r="P62" s="175"/>
    </row>
    <row r="63" spans="1:16" x14ac:dyDescent="0.2">
      <c r="A63" s="175" t="s">
        <v>34</v>
      </c>
      <c r="B63" s="175">
        <f>'将来負担比率（分子）の構造'!I$44</f>
        <v>85</v>
      </c>
      <c r="C63" s="175"/>
      <c r="D63" s="175"/>
      <c r="E63" s="175">
        <f>'将来負担比率（分子）の構造'!J$44</f>
        <v>96</v>
      </c>
      <c r="F63" s="175"/>
      <c r="G63" s="175"/>
      <c r="H63" s="175">
        <f>'将来負担比率（分子）の構造'!K$44</f>
        <v>103</v>
      </c>
      <c r="I63" s="175"/>
      <c r="J63" s="175"/>
      <c r="K63" s="175">
        <f>'将来負担比率（分子）の構造'!L$44</f>
        <v>116</v>
      </c>
      <c r="L63" s="175"/>
      <c r="M63" s="175"/>
      <c r="N63" s="175">
        <f>'将来負担比率（分子）の構造'!M$44</f>
        <v>107</v>
      </c>
      <c r="O63" s="175"/>
      <c r="P63" s="175"/>
    </row>
    <row r="64" spans="1:16" x14ac:dyDescent="0.2">
      <c r="A64" s="175" t="s">
        <v>33</v>
      </c>
      <c r="B64" s="175">
        <f>'将来負担比率（分子）の構造'!I$43</f>
        <v>2112</v>
      </c>
      <c r="C64" s="175"/>
      <c r="D64" s="175"/>
      <c r="E64" s="175">
        <f>'将来負担比率（分子）の構造'!J$43</f>
        <v>2053</v>
      </c>
      <c r="F64" s="175"/>
      <c r="G64" s="175"/>
      <c r="H64" s="175">
        <f>'将来負担比率（分子）の構造'!K$43</f>
        <v>2591</v>
      </c>
      <c r="I64" s="175"/>
      <c r="J64" s="175"/>
      <c r="K64" s="175">
        <f>'将来負担比率（分子）の構造'!L$43</f>
        <v>2574</v>
      </c>
      <c r="L64" s="175"/>
      <c r="M64" s="175"/>
      <c r="N64" s="175">
        <f>'将来負担比率（分子）の構造'!M$43</f>
        <v>2541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5416</v>
      </c>
      <c r="C66" s="175"/>
      <c r="D66" s="175"/>
      <c r="E66" s="175">
        <f>'将来負担比率（分子）の構造'!J$41</f>
        <v>5319</v>
      </c>
      <c r="F66" s="175"/>
      <c r="G66" s="175"/>
      <c r="H66" s="175">
        <f>'将来負担比率（分子）の構造'!K$41</f>
        <v>5248</v>
      </c>
      <c r="I66" s="175"/>
      <c r="J66" s="175"/>
      <c r="K66" s="175">
        <f>'将来負担比率（分子）の構造'!L$41</f>
        <v>5214</v>
      </c>
      <c r="L66" s="175"/>
      <c r="M66" s="175"/>
      <c r="N66" s="175">
        <f>'将来負担比率（分子）の構造'!M$41</f>
        <v>5012</v>
      </c>
      <c r="O66" s="175"/>
      <c r="P66" s="175"/>
    </row>
    <row r="67" spans="1:16" x14ac:dyDescent="0.2">
      <c r="A67" s="175" t="s">
        <v>71</v>
      </c>
      <c r="B67" s="175" t="e">
        <f>NA()</f>
        <v>#N/A</v>
      </c>
      <c r="C67" s="175">
        <f>IF(ISNUMBER('将来負担比率（分子）の構造'!I$53), IF('将来負担比率（分子）の構造'!I$53 &lt; 0, 0, '将来負担比率（分子）の構造'!I$53), NA())</f>
        <v>88</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800</v>
      </c>
      <c r="C72" s="179">
        <f>基金残高に係る経年分析!G55</f>
        <v>800</v>
      </c>
      <c r="D72" s="179">
        <f>基金残高に係る経年分析!H55</f>
        <v>800</v>
      </c>
    </row>
    <row r="73" spans="1:16" x14ac:dyDescent="0.2">
      <c r="A73" s="178" t="s">
        <v>74</v>
      </c>
      <c r="B73" s="179">
        <f>基金残高に係る経年分析!F56</f>
        <v>87</v>
      </c>
      <c r="C73" s="179">
        <f>基金残高に係る経年分析!G56</f>
        <v>88</v>
      </c>
      <c r="D73" s="179">
        <f>基金残高に係る経年分析!H56</f>
        <v>95</v>
      </c>
    </row>
    <row r="74" spans="1:16" x14ac:dyDescent="0.2">
      <c r="A74" s="178" t="s">
        <v>75</v>
      </c>
      <c r="B74" s="179">
        <f>基金残高に係る経年分析!F57</f>
        <v>2470</v>
      </c>
      <c r="C74" s="179">
        <f>基金残高に係る経年分析!G57</f>
        <v>2777</v>
      </c>
      <c r="D74" s="179">
        <f>基金残高に係る経年分析!H57</f>
        <v>3264</v>
      </c>
    </row>
  </sheetData>
  <sheetProtection algorithmName="SHA-512" hashValue="CxRK22lFFt0WXsGCLrlXPjyjwaQhEw3xs8Ew2ScEpDZmp1B+yQE8yKG+4RbqRJdvaISuX2e/I06kqLkHwXUiGQ==" saltValue="mgSN3+9t75p7bQldPCvJ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西野 仙幸</cp:lastModifiedBy>
  <cp:lastPrinted>2025-03-06T04:05:33Z</cp:lastPrinted>
  <dcterms:created xsi:type="dcterms:W3CDTF">2025-02-19T02:49:23Z</dcterms:created>
  <dcterms:modified xsi:type="dcterms:W3CDTF">2025-03-14T07:09:08Z</dcterms:modified>
  <cp:category/>
</cp:coreProperties>
</file>